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.sprunka\Desktop\"/>
    </mc:Choice>
  </mc:AlternateContent>
  <xr:revisionPtr revIDLastSave="0" documentId="8_{71E00913-DF73-4337-A128-50EC2CB8B1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ŠVALDĪBAS_01.01.2026." sheetId="5" r:id="rId1"/>
    <sheet name="PRIVĀTĀS IZGL_IEST_01.01.2026.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C9" i="4"/>
  <c r="U9" i="4" s="1"/>
  <c r="V9" i="4" s="1"/>
  <c r="V38" i="5"/>
  <c r="U38" i="5"/>
  <c r="C38" i="5"/>
  <c r="C37" i="5"/>
  <c r="U37" i="5" s="1"/>
  <c r="V37" i="5" s="1"/>
  <c r="C36" i="5"/>
  <c r="U36" i="5" s="1"/>
  <c r="V36" i="5" s="1"/>
  <c r="C35" i="5"/>
  <c r="U35" i="5" s="1"/>
  <c r="V35" i="5" s="1"/>
  <c r="C34" i="5"/>
  <c r="U34" i="5" s="1"/>
  <c r="V34" i="5" s="1"/>
  <c r="U33" i="5"/>
  <c r="V33" i="5" s="1"/>
  <c r="C33" i="5"/>
  <c r="U32" i="5"/>
  <c r="V32" i="5" s="1"/>
  <c r="C32" i="5"/>
  <c r="U31" i="5"/>
  <c r="V31" i="5" s="1"/>
  <c r="C31" i="5"/>
  <c r="V30" i="5"/>
  <c r="U30" i="5"/>
  <c r="C30" i="5"/>
  <c r="C29" i="5"/>
  <c r="U29" i="5" s="1"/>
  <c r="V29" i="5" s="1"/>
  <c r="C28" i="5"/>
  <c r="U28" i="5" s="1"/>
  <c r="V28" i="5" s="1"/>
  <c r="C27" i="5"/>
  <c r="U27" i="5" s="1"/>
  <c r="V27" i="5" s="1"/>
  <c r="C26" i="5"/>
  <c r="C25" i="5" s="1"/>
  <c r="U25" i="5" s="1"/>
  <c r="V25" i="5" s="1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B25" i="5"/>
  <c r="B39" i="5" s="1"/>
  <c r="C24" i="5"/>
  <c r="U24" i="5" s="1"/>
  <c r="V24" i="5" s="1"/>
  <c r="U23" i="5"/>
  <c r="V23" i="5" s="1"/>
  <c r="C23" i="5"/>
  <c r="U22" i="5"/>
  <c r="V22" i="5" s="1"/>
  <c r="C22" i="5"/>
  <c r="U21" i="5"/>
  <c r="V21" i="5" s="1"/>
  <c r="C21" i="5"/>
  <c r="V20" i="5"/>
  <c r="U20" i="5"/>
  <c r="C20" i="5"/>
  <c r="V19" i="5"/>
  <c r="U19" i="5"/>
  <c r="C19" i="5"/>
  <c r="C18" i="5"/>
  <c r="U18" i="5" s="1"/>
  <c r="V18" i="5" s="1"/>
  <c r="C17" i="5"/>
  <c r="U17" i="5" s="1"/>
  <c r="V17" i="5" s="1"/>
  <c r="C16" i="5"/>
  <c r="U16" i="5" s="1"/>
  <c r="V16" i="5" s="1"/>
  <c r="U15" i="5"/>
  <c r="V15" i="5" s="1"/>
  <c r="C15" i="5"/>
  <c r="U14" i="5"/>
  <c r="V14" i="5" s="1"/>
  <c r="C14" i="5"/>
  <c r="U13" i="5"/>
  <c r="V13" i="5" s="1"/>
  <c r="C13" i="5"/>
  <c r="V12" i="5"/>
  <c r="U12" i="5"/>
  <c r="C12" i="5"/>
  <c r="V11" i="5"/>
  <c r="U11" i="5"/>
  <c r="C11" i="5"/>
  <c r="C10" i="5"/>
  <c r="U10" i="5" s="1"/>
  <c r="V10" i="5" s="1"/>
  <c r="T9" i="5"/>
  <c r="T39" i="5" s="1"/>
  <c r="S9" i="5"/>
  <c r="S39" i="5" s="1"/>
  <c r="R9" i="5"/>
  <c r="R39" i="5" s="1"/>
  <c r="Q9" i="5"/>
  <c r="Q39" i="5" s="1"/>
  <c r="P9" i="5"/>
  <c r="P39" i="5" s="1"/>
  <c r="O9" i="5"/>
  <c r="O39" i="5" s="1"/>
  <c r="N9" i="5"/>
  <c r="N39" i="5" s="1"/>
  <c r="M9" i="5"/>
  <c r="M39" i="5" s="1"/>
  <c r="L9" i="5"/>
  <c r="L39" i="5" s="1"/>
  <c r="K9" i="5"/>
  <c r="K39" i="5" s="1"/>
  <c r="J9" i="5"/>
  <c r="J39" i="5" s="1"/>
  <c r="I9" i="5"/>
  <c r="I39" i="5" s="1"/>
  <c r="H9" i="5"/>
  <c r="H39" i="5" s="1"/>
  <c r="G9" i="5"/>
  <c r="G39" i="5" s="1"/>
  <c r="F9" i="5"/>
  <c r="F39" i="5" s="1"/>
  <c r="E9" i="5"/>
  <c r="E39" i="5" s="1"/>
  <c r="D9" i="5"/>
  <c r="D39" i="5" s="1"/>
  <c r="U26" i="5" l="1"/>
  <c r="V26" i="5" s="1"/>
  <c r="C9" i="5"/>
  <c r="U9" i="5" l="1"/>
  <c r="V9" i="5" s="1"/>
  <c r="C39" i="5"/>
  <c r="U39" i="5" s="1"/>
  <c r="V39" i="5" s="1"/>
</calcChain>
</file>

<file path=xl/sharedStrings.xml><?xml version="1.0" encoding="utf-8"?>
<sst xmlns="http://schemas.openxmlformats.org/spreadsheetml/2006/main" count="98" uniqueCount="72">
  <si>
    <t>1.pielikums</t>
  </si>
  <si>
    <t xml:space="preserve">Iestādes nosaukums </t>
  </si>
  <si>
    <r>
      <rPr>
        <b/>
        <sz val="8"/>
        <rFont val="Verdana"/>
        <family val="2"/>
        <charset val="186"/>
      </rPr>
      <t xml:space="preserve">Izdevumi pavisam </t>
    </r>
    <r>
      <rPr>
        <sz val="8"/>
        <rFont val="Verdana"/>
        <family val="2"/>
        <charset val="186"/>
      </rPr>
      <t xml:space="preserve">(SUM(4:19)) </t>
    </r>
  </si>
  <si>
    <t>Pakalpojumu apmaksa</t>
  </si>
  <si>
    <r>
      <rPr>
        <b/>
        <sz val="7"/>
        <rFont val="Verdana"/>
        <family val="2"/>
        <charset val="186"/>
      </rPr>
      <t>Krājumi, materiāli, energoresursi, preces, biroja preces un inventārs,</t>
    </r>
    <r>
      <rPr>
        <sz val="7"/>
        <rFont val="Verdana"/>
        <family val="2"/>
        <charset val="186"/>
      </rPr>
      <t xml:space="preserve"> kurus neuzskaita pamatkapitāla veidošanā</t>
    </r>
  </si>
  <si>
    <t>Izdevumi periodikas iegādei</t>
  </si>
  <si>
    <t>Bibliotēku krājumi</t>
  </si>
  <si>
    <t>Pasta, telefona un citi sakaru pakalpojumi</t>
  </si>
  <si>
    <t>Izdevumi par komunālajiem pakalpojumiem</t>
  </si>
  <si>
    <t>Informācijas tehnoloģiju pakalpojumi</t>
  </si>
  <si>
    <t>Izdevumi par dažādām precēm un inventāru</t>
  </si>
  <si>
    <t>Zāles, ķimikālijas, laboratorijas preces, medicīniskās ierīces</t>
  </si>
  <si>
    <t>Iestāžu uzturēšanas materiāli un preces</t>
  </si>
  <si>
    <t>Mācību līdzekļi un materiāli</t>
  </si>
  <si>
    <t>gadā</t>
  </si>
  <si>
    <t>mēnesī</t>
  </si>
  <si>
    <t>Pirmsskolas izglītība</t>
  </si>
  <si>
    <t xml:space="preserve">Talsu PII "Sprīdītis"   </t>
  </si>
  <si>
    <t xml:space="preserve">Talsu PII "Saulīte"    </t>
  </si>
  <si>
    <t xml:space="preserve">Talsu PII "Zvaniņš"   </t>
  </si>
  <si>
    <t>Talsu PII "Pīlādzītis"</t>
  </si>
  <si>
    <t>Sabiles PII "Vīnodziņa"</t>
  </si>
  <si>
    <t>Valdemārpils PII "Saulstariņš"</t>
  </si>
  <si>
    <t>Pastendes PII "Ķipars"</t>
  </si>
  <si>
    <t>Laidzes PII "Papardīte"</t>
  </si>
  <si>
    <t>Laucienes PII "Bitīte"</t>
  </si>
  <si>
    <t>Vandzenes PII "Zīlīte"</t>
  </si>
  <si>
    <t>Talsu PII "Kastanītis"</t>
  </si>
  <si>
    <t xml:space="preserve">Rojas PII "Zelta Zivtiņa"   </t>
  </si>
  <si>
    <t xml:space="preserve">Mērsraga PII "Dārta"   </t>
  </si>
  <si>
    <t xml:space="preserve">Dundagas PII "Kurzemīte"   </t>
  </si>
  <si>
    <t>Vispārējā izglītība</t>
  </si>
  <si>
    <t>Talsu pamatskola</t>
  </si>
  <si>
    <t>Talsu Valsts ģimnāzija</t>
  </si>
  <si>
    <t>Talsu 2.vidusskola</t>
  </si>
  <si>
    <t>Talsu novada vidusskola</t>
  </si>
  <si>
    <t>Sabiles pamatskola</t>
  </si>
  <si>
    <t>Stendes pamatskola</t>
  </si>
  <si>
    <t>Valdemārpils vidusskola</t>
  </si>
  <si>
    <t>Pastendes pamatskola</t>
  </si>
  <si>
    <t>Laucienes pamatskola</t>
  </si>
  <si>
    <t>Lībagu sākumskola</t>
  </si>
  <si>
    <t>Rojas vidusskola</t>
  </si>
  <si>
    <t>Mērsraga vidusskola</t>
  </si>
  <si>
    <t>Dundagas vidusskola</t>
  </si>
  <si>
    <t>Kopā pavisam:</t>
  </si>
  <si>
    <r>
      <rPr>
        <b/>
        <sz val="7"/>
        <rFont val="Verdana"/>
        <family val="2"/>
        <charset val="186"/>
      </rPr>
      <t xml:space="preserve">Atalgojums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prēmijas un naudas balvas EKK 1148, EKK 1170)</t>
    </r>
  </si>
  <si>
    <r>
      <rPr>
        <b/>
        <sz val="7"/>
        <rFont val="Verdana"/>
        <family val="2"/>
        <charset val="186"/>
      </rPr>
      <t>VSAOI, pabalsti un kompensācijas</t>
    </r>
    <r>
      <rPr>
        <sz val="7"/>
        <rFont val="Verdana"/>
        <family val="2"/>
        <charset val="186"/>
      </rPr>
      <t xml:space="preserve"> 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VSAOI no EKK 1148, EKK 1170)</t>
    </r>
  </si>
  <si>
    <r>
      <rPr>
        <b/>
        <sz val="7"/>
        <rFont val="Verdana"/>
        <family val="2"/>
        <charset val="186"/>
      </rPr>
      <t xml:space="preserve">Mācību, darba un dienesta komandējumi, dienesta, darba braucieni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ārvalstu mācību, darba un dienesta komandējumus EKK 2120)</t>
    </r>
  </si>
  <si>
    <r>
      <t xml:space="preserve">Dažādi pakalpojumi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izdevumus par transporta pakalpojumiem EKK 2233)</t>
    </r>
  </si>
  <si>
    <r>
      <rPr>
        <b/>
        <sz val="7"/>
        <rFont val="Verdana"/>
        <family val="2"/>
        <charset val="186"/>
      </rPr>
      <t xml:space="preserve">Remontdarbi un iestāžu uzturēšanas pakalpojumi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kapitālo remontu EKK 2241)</t>
    </r>
  </si>
  <si>
    <r>
      <rPr>
        <b/>
        <sz val="7"/>
        <rFont val="Verdana"/>
        <family val="2"/>
        <charset val="186"/>
      </rPr>
      <t xml:space="preserve">Īres un nomas maksa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transportlīdzekļu nomas maksu EKK 2262)</t>
    </r>
  </si>
  <si>
    <r>
      <rPr>
        <b/>
        <sz val="7"/>
        <rFont val="Verdana"/>
        <family val="2"/>
        <charset val="186"/>
      </rPr>
      <t xml:space="preserve">Kurināmais un enerģētiskie materiāli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degvielas izdevumus EKK 2322)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</si>
  <si>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t.sk.</t>
    </r>
    <r>
      <rPr>
        <sz val="7"/>
        <rFont val="Verdana"/>
        <family val="2"/>
        <charset val="186"/>
      </rPr>
      <t xml:space="preserve"> ēdināšanas izdevumi EKK 2363 1.-4. klasei, 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ēdin. izdev. PII, spec. PII un visp.izgl.iestādēs no 5.klases)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</si>
  <si>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ēdināšanas izdevumus)</t>
    </r>
  </si>
  <si>
    <r>
      <rPr>
        <b/>
        <sz val="8"/>
        <color theme="1"/>
        <rFont val="Verdana"/>
        <family val="2"/>
        <charset val="186"/>
      </rPr>
      <t xml:space="preserve">Izdevumi pavisam </t>
    </r>
    <r>
      <rPr>
        <sz val="8"/>
        <color theme="1"/>
        <rFont val="Verdana"/>
        <family val="2"/>
        <charset val="186"/>
      </rPr>
      <t xml:space="preserve">(SUM(4:19)) </t>
    </r>
  </si>
  <si>
    <t>2.pielikums</t>
  </si>
  <si>
    <t>Talsu pilsētas skola ar zemākajām viena izglītojamā izmaksām (bez 1.-4.klases ēdināšanas līdzfinansējuma)</t>
  </si>
  <si>
    <t>Faktiskās izmaksas uz vienu izglītojamo (vidēji)</t>
  </si>
  <si>
    <t>Sagatavotājs</t>
  </si>
  <si>
    <r>
      <t>Faktiskās izmaksas uz vienu izglītojamo</t>
    </r>
    <r>
      <rPr>
        <sz val="8"/>
        <color rgb="FFFF0000"/>
        <rFont val="Verdana"/>
        <family val="2"/>
        <charset val="186"/>
      </rPr>
      <t xml:space="preserve"> </t>
    </r>
    <r>
      <rPr>
        <sz val="8"/>
        <rFont val="Verdana"/>
        <family val="2"/>
        <charset val="186"/>
      </rPr>
      <t>(vidēji)</t>
    </r>
  </si>
  <si>
    <t>Virbu PII "Zīļuks"</t>
  </si>
  <si>
    <r>
      <t xml:space="preserve">Skolēnu / audzēkņu skaits 01.09. 2024. </t>
    </r>
    <r>
      <rPr>
        <sz val="7"/>
        <color theme="1"/>
        <rFont val="Verdana"/>
        <family val="2"/>
        <charset val="186"/>
      </rPr>
      <t>(avots: Valsts Izglītības Informācijas Sistēma)</t>
    </r>
  </si>
  <si>
    <t>liene.ugrika@talsi.lv</t>
  </si>
  <si>
    <t>Liene Ugrika, 20227387</t>
  </si>
  <si>
    <t>Talsu novada pašvaldības domes ________. lēmumam Nr._____</t>
  </si>
  <si>
    <t>Domes priekšsēdētājs                                    A.Bērziņš</t>
  </si>
  <si>
    <t>Aprēķins veikts pēc 2025.gada naudas plūsmas izdevumiem, pamatojoties uz Ministru kabineta 28.06.2016. noteikumu Nr.418 "Kārtība, kādā veicami pašvaldību savstarpējie norēķini par izglītības iestāžu sniegtajiem pakalpojumiem" 9.punktu, neiekļaujot 1.-4.klašu ēdināšanas izmaksas</t>
  </si>
  <si>
    <t xml:space="preserve">Izglītojamā izmaksas periodam no 2026. gada 1. janvāra līdz 2026. gada 31. augustam, kādā apmērā Talsu novada pašvaldība piedalās privāto izglītības iestāžu finansēšanā </t>
  </si>
  <si>
    <t>Aprēķins veikts pēc 2025.gada naudas plūsmas izdevumiem, pamatojoties uz Ministru kabineta 28.06.2016. noteikumu Nr.418 "Kārtība, kādā veicami pašvaldību savstarpējie norēķini par izglītības iestāžu sniegtajiem pakalpojumiem" 9.punktu.</t>
  </si>
  <si>
    <t xml:space="preserve">Izglītojamā izmaksas Talsu novada pašvaldības dibinātajās izglītības iestādēs periodam no 2026. gada 1. janvāra līdz 2026. gada 31. augustam </t>
  </si>
  <si>
    <r>
      <t xml:space="preserve">Skolēnu / audzēkņu skaits 01.01. 2026. </t>
    </r>
    <r>
      <rPr>
        <sz val="7"/>
        <rFont val="Verdana"/>
        <family val="2"/>
        <charset val="186"/>
      </rPr>
      <t>(avots: Valsts Izglītības Informācijas Sistēma)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</si>
</sst>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charset val="186"/>
      <scheme val="minor"/>
    </font>
    <font>
      <sz val="7"/>
      <name val="Verdana"/>
      <family val="2"/>
      <charset val="186"/>
    </font>
    <font>
      <b/>
      <sz val="7"/>
      <name val="Verdana"/>
      <family val="2"/>
      <charset val="186"/>
    </font>
    <font>
      <b/>
      <sz val="11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sz val="6.5"/>
      <name val="Verdana"/>
      <family val="2"/>
      <charset val="186"/>
    </font>
    <font>
      <i/>
      <sz val="6"/>
      <name val="Verdana"/>
      <family val="2"/>
      <charset val="186"/>
    </font>
    <font>
      <sz val="11"/>
      <name val="Calibri"/>
      <family val="2"/>
      <scheme val="minor"/>
    </font>
    <font>
      <u/>
      <sz val="7"/>
      <name val="Verdana"/>
      <family val="2"/>
      <charset val="186"/>
    </font>
    <font>
      <i/>
      <sz val="9"/>
      <name val="Verdana"/>
      <family val="2"/>
      <charset val="186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sz val="6"/>
      <color theme="1"/>
      <name val="Verdana"/>
      <family val="2"/>
      <charset val="186"/>
    </font>
    <font>
      <sz val="6"/>
      <name val="Verdana"/>
      <family val="2"/>
      <charset val="186"/>
    </font>
    <font>
      <sz val="7"/>
      <color theme="1"/>
      <name val="Verdana"/>
      <family val="2"/>
      <charset val="186"/>
    </font>
    <font>
      <b/>
      <sz val="7"/>
      <color rgb="FFFF0000"/>
      <name val="Verdana"/>
      <family val="2"/>
      <charset val="186"/>
    </font>
    <font>
      <sz val="7"/>
      <color rgb="FFFF0000"/>
      <name val="Verdana"/>
      <family val="2"/>
      <charset val="186"/>
    </font>
    <font>
      <i/>
      <sz val="8"/>
      <name val="Verdana"/>
      <family val="2"/>
      <charset val="186"/>
    </font>
    <font>
      <sz val="8"/>
      <color rgb="FFFF0000"/>
      <name val="Verdana"/>
      <family val="2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8"/>
      <color indexed="8"/>
      <name val="Times New Roman"/>
      <family val="2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20499282815028"/>
        <bgColor indexed="64"/>
      </patternFill>
    </fill>
    <fill>
      <patternFill patternType="solid">
        <fgColor theme="0" tint="-0.34919278542435989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25" fillId="0" borderId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55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 textRotation="90" wrapText="1"/>
    </xf>
    <xf numFmtId="0" fontId="1" fillId="0" borderId="50" xfId="1" applyFont="1" applyBorder="1" applyAlignment="1">
      <alignment horizontal="center" vertical="center" textRotation="90" wrapText="1"/>
    </xf>
    <xf numFmtId="0" fontId="1" fillId="0" borderId="40" xfId="1" applyFont="1" applyBorder="1" applyAlignment="1">
      <alignment horizontal="center" vertical="center" textRotation="90" wrapText="1"/>
    </xf>
    <xf numFmtId="0" fontId="3" fillId="0" borderId="1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10" fillId="0" borderId="51" xfId="1" applyFont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2" fontId="2" fillId="0" borderId="0" xfId="1" applyNumberFormat="1" applyFont="1"/>
    <xf numFmtId="2" fontId="1" fillId="0" borderId="0" xfId="1" applyNumberFormat="1" applyFont="1"/>
    <xf numFmtId="0" fontId="8" fillId="0" borderId="0" xfId="1" applyFont="1"/>
    <xf numFmtId="0" fontId="2" fillId="0" borderId="2" xfId="1" applyFont="1" applyBorder="1" applyAlignment="1">
      <alignment horizontal="center" vertical="center" textRotation="90" wrapText="1"/>
    </xf>
    <xf numFmtId="0" fontId="1" fillId="0" borderId="2" xfId="1" applyFont="1" applyBorder="1" applyAlignment="1">
      <alignment horizontal="center" vertical="center" textRotation="90" wrapText="1"/>
    </xf>
    <xf numFmtId="0" fontId="1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5" fillId="0" borderId="0" xfId="1"/>
    <xf numFmtId="0" fontId="11" fillId="0" borderId="0" xfId="1" applyFont="1"/>
    <xf numFmtId="0" fontId="12" fillId="0" borderId="0" xfId="1" applyFont="1"/>
    <xf numFmtId="0" fontId="25" fillId="0" borderId="0" xfId="1" applyAlignment="1">
      <alignment horizontal="right" wrapText="1"/>
    </xf>
    <xf numFmtId="0" fontId="12" fillId="0" borderId="0" xfId="1" applyFont="1" applyAlignment="1">
      <alignment horizontal="right" wrapText="1"/>
    </xf>
    <xf numFmtId="0" fontId="14" fillId="0" borderId="1" xfId="1" applyFont="1" applyBorder="1" applyAlignment="1">
      <alignment horizontal="center" vertical="center"/>
    </xf>
    <xf numFmtId="0" fontId="18" fillId="0" borderId="0" xfId="1" applyFont="1"/>
    <xf numFmtId="0" fontId="17" fillId="0" borderId="0" xfId="1" applyFont="1" applyAlignment="1">
      <alignment horizontal="right"/>
    </xf>
    <xf numFmtId="0" fontId="19" fillId="0" borderId="0" xfId="1" applyFo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justify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left" vertical="center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7" xfId="1" applyFont="1" applyBorder="1" applyAlignment="1">
      <alignment vertical="center" wrapText="1"/>
    </xf>
    <xf numFmtId="0" fontId="4" fillId="0" borderId="18" xfId="1" applyFont="1" applyBorder="1" applyAlignment="1">
      <alignment vertical="center"/>
    </xf>
    <xf numFmtId="0" fontId="5" fillId="4" borderId="15" xfId="1" applyFont="1" applyFill="1" applyBorder="1" applyAlignment="1">
      <alignment horizontal="left" vertical="center"/>
    </xf>
    <xf numFmtId="0" fontId="6" fillId="0" borderId="19" xfId="1" applyFont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/>
    </xf>
    <xf numFmtId="1" fontId="4" fillId="0" borderId="21" xfId="1" applyNumberFormat="1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/>
    </xf>
    <xf numFmtId="1" fontId="4" fillId="0" borderId="23" xfId="1" applyNumberFormat="1" applyFont="1" applyBorder="1" applyAlignment="1">
      <alignment horizontal="center" vertical="center"/>
    </xf>
    <xf numFmtId="1" fontId="4" fillId="0" borderId="24" xfId="1" applyNumberFormat="1" applyFont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23" fillId="0" borderId="0" xfId="2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6" xfId="1" applyFont="1" applyBorder="1" applyAlignment="1">
      <alignment vertical="center" wrapText="1"/>
    </xf>
    <xf numFmtId="1" fontId="4" fillId="0" borderId="27" xfId="1" applyNumberFormat="1" applyFont="1" applyBorder="1" applyAlignment="1">
      <alignment horizontal="center" vertical="center"/>
    </xf>
    <xf numFmtId="164" fontId="5" fillId="3" borderId="28" xfId="1" applyNumberFormat="1" applyFont="1" applyFill="1" applyBorder="1" applyAlignment="1">
      <alignment horizontal="right" vertical="center"/>
    </xf>
    <xf numFmtId="164" fontId="5" fillId="3" borderId="29" xfId="1" applyNumberFormat="1" applyFont="1" applyFill="1" applyBorder="1" applyAlignment="1">
      <alignment horizontal="right" vertical="center"/>
    </xf>
    <xf numFmtId="164" fontId="5" fillId="3" borderId="30" xfId="1" applyNumberFormat="1" applyFont="1" applyFill="1" applyBorder="1" applyAlignment="1">
      <alignment horizontal="right" vertical="center"/>
    </xf>
    <xf numFmtId="164" fontId="5" fillId="3" borderId="31" xfId="1" applyNumberFormat="1" applyFont="1" applyFill="1" applyBorder="1" applyAlignment="1">
      <alignment horizontal="right" vertical="center"/>
    </xf>
    <xf numFmtId="164" fontId="5" fillId="3" borderId="32" xfId="1" applyNumberFormat="1" applyFont="1" applyFill="1" applyBorder="1" applyAlignment="1">
      <alignment horizontal="right" vertical="center"/>
    </xf>
    <xf numFmtId="164" fontId="4" fillId="0" borderId="3" xfId="1" applyNumberFormat="1" applyFont="1" applyBorder="1" applyAlignment="1">
      <alignment vertical="center"/>
    </xf>
    <xf numFmtId="164" fontId="24" fillId="0" borderId="2" xfId="0" applyNumberFormat="1" applyFont="1" applyBorder="1" applyAlignment="1">
      <alignment horizontal="right" wrapText="1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164" fontId="4" fillId="2" borderId="36" xfId="1" applyNumberFormat="1" applyFont="1" applyFill="1" applyBorder="1" applyAlignment="1">
      <alignment vertical="center"/>
    </xf>
    <xf numFmtId="164" fontId="24" fillId="2" borderId="2" xfId="0" applyNumberFormat="1" applyFont="1" applyFill="1" applyBorder="1" applyAlignment="1">
      <alignment horizontal="right" wrapText="1"/>
    </xf>
    <xf numFmtId="164" fontId="4" fillId="2" borderId="37" xfId="1" applyNumberFormat="1" applyFont="1" applyFill="1" applyBorder="1" applyAlignment="1">
      <alignment vertical="center"/>
    </xf>
    <xf numFmtId="164" fontId="4" fillId="2" borderId="38" xfId="1" applyNumberFormat="1" applyFont="1" applyFill="1" applyBorder="1" applyAlignment="1">
      <alignment vertical="center"/>
    </xf>
    <xf numFmtId="164" fontId="4" fillId="2" borderId="39" xfId="1" applyNumberFormat="1" applyFont="1" applyFill="1" applyBorder="1" applyAlignment="1">
      <alignment vertical="center"/>
    </xf>
    <xf numFmtId="164" fontId="24" fillId="2" borderId="40" xfId="0" applyNumberFormat="1" applyFont="1" applyFill="1" applyBorder="1" applyAlignment="1">
      <alignment horizontal="right" wrapText="1"/>
    </xf>
    <xf numFmtId="164" fontId="4" fillId="2" borderId="41" xfId="1" applyNumberFormat="1" applyFont="1" applyFill="1" applyBorder="1" applyAlignment="1">
      <alignment vertical="center"/>
    </xf>
    <xf numFmtId="164" fontId="4" fillId="2" borderId="42" xfId="1" applyNumberFormat="1" applyFont="1" applyFill="1" applyBorder="1" applyAlignment="1">
      <alignment vertical="center"/>
    </xf>
    <xf numFmtId="164" fontId="5" fillId="3" borderId="31" xfId="1" applyNumberFormat="1" applyFont="1" applyFill="1" applyBorder="1" applyAlignment="1">
      <alignment vertical="center"/>
    </xf>
    <xf numFmtId="164" fontId="5" fillId="3" borderId="32" xfId="1" applyNumberFormat="1" applyFont="1" applyFill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164" fontId="24" fillId="0" borderId="43" xfId="0" applyNumberFormat="1" applyFont="1" applyBorder="1" applyAlignment="1">
      <alignment horizontal="right" wrapText="1"/>
    </xf>
    <xf numFmtId="164" fontId="4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vertical="center"/>
    </xf>
    <xf numFmtId="164" fontId="4" fillId="2" borderId="35" xfId="1" applyNumberFormat="1" applyFont="1" applyFill="1" applyBorder="1" applyAlignment="1">
      <alignment vertical="center"/>
    </xf>
    <xf numFmtId="164" fontId="4" fillId="0" borderId="44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5" fillId="4" borderId="31" xfId="1" applyNumberFormat="1" applyFont="1" applyFill="1" applyBorder="1" applyAlignment="1">
      <alignment vertical="center"/>
    </xf>
    <xf numFmtId="164" fontId="5" fillId="4" borderId="32" xfId="1" applyNumberFormat="1" applyFont="1" applyFill="1" applyBorder="1" applyAlignment="1">
      <alignment vertical="center"/>
    </xf>
    <xf numFmtId="164" fontId="5" fillId="4" borderId="28" xfId="1" applyNumberFormat="1" applyFont="1" applyFill="1" applyBorder="1" applyAlignment="1">
      <alignment horizontal="center" vertical="center"/>
    </xf>
    <xf numFmtId="164" fontId="5" fillId="4" borderId="29" xfId="1" applyNumberFormat="1" applyFont="1" applyFill="1" applyBorder="1" applyAlignment="1">
      <alignment horizontal="center" vertical="center"/>
    </xf>
    <xf numFmtId="164" fontId="5" fillId="4" borderId="30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vertical="center" wrapText="1"/>
    </xf>
    <xf numFmtId="1" fontId="4" fillId="2" borderId="22" xfId="1" applyNumberFormat="1" applyFont="1" applyFill="1" applyBorder="1" applyAlignment="1">
      <alignment horizontal="center" vertical="center"/>
    </xf>
    <xf numFmtId="0" fontId="8" fillId="2" borderId="0" xfId="1" applyFont="1" applyFill="1"/>
    <xf numFmtId="164" fontId="4" fillId="0" borderId="2" xfId="1" applyNumberFormat="1" applyFont="1" applyBorder="1" applyAlignment="1">
      <alignment horizontal="center" vertical="center"/>
    </xf>
    <xf numFmtId="164" fontId="4" fillId="0" borderId="35" xfId="1" applyNumberFormat="1" applyFont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textRotation="90" wrapText="1"/>
    </xf>
    <xf numFmtId="0" fontId="4" fillId="0" borderId="50" xfId="1" applyFont="1" applyBorder="1" applyAlignment="1">
      <alignment horizontal="center" vertical="center" textRotation="90" wrapText="1"/>
    </xf>
    <xf numFmtId="0" fontId="4" fillId="0" borderId="43" xfId="1" applyFont="1" applyBorder="1" applyAlignment="1">
      <alignment horizontal="center" vertical="center" textRotation="90" wrapText="1"/>
    </xf>
    <xf numFmtId="0" fontId="2" fillId="0" borderId="56" xfId="1" applyFont="1" applyBorder="1" applyAlignment="1">
      <alignment horizontal="center" vertical="center" textRotation="90" wrapText="1"/>
    </xf>
    <xf numFmtId="0" fontId="2" fillId="0" borderId="57" xfId="1" applyFont="1" applyBorder="1" applyAlignment="1">
      <alignment horizontal="center" vertical="center" textRotation="90" wrapText="1"/>
    </xf>
    <xf numFmtId="0" fontId="2" fillId="0" borderId="58" xfId="1" applyFont="1" applyBorder="1" applyAlignment="1">
      <alignment horizontal="center" vertical="center" textRotation="90" wrapText="1"/>
    </xf>
    <xf numFmtId="0" fontId="1" fillId="0" borderId="0" xfId="1" applyFont="1" applyAlignment="1">
      <alignment horizontal="right"/>
    </xf>
    <xf numFmtId="0" fontId="5" fillId="0" borderId="45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textRotation="90" wrapText="1"/>
    </xf>
    <xf numFmtId="0" fontId="2" fillId="0" borderId="50" xfId="1" applyFont="1" applyBorder="1" applyAlignment="1">
      <alignment horizontal="center" vertical="center" textRotation="90" wrapText="1"/>
    </xf>
    <xf numFmtId="0" fontId="2" fillId="0" borderId="43" xfId="1" applyFont="1" applyBorder="1" applyAlignment="1">
      <alignment horizontal="center" vertical="center" textRotation="90" wrapText="1"/>
    </xf>
    <xf numFmtId="0" fontId="20" fillId="0" borderId="51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59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14" fillId="0" borderId="61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</cellXfs>
  <cellStyles count="3">
    <cellStyle name="Hipersaite" xfId="2" builtinId="8"/>
    <cellStyle name="Parasts" xfId="0" builtinId="0"/>
    <cellStyle name="Parasts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ene.ugrika@talsi.l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ene.ugrika@talsi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2BCF-73E7-4609-82BD-ACAC6B210955}">
  <sheetPr>
    <pageSetUpPr fitToPage="1"/>
  </sheetPr>
  <dimension ref="A1:W45"/>
  <sheetViews>
    <sheetView tabSelected="1" zoomScale="80" zoomScaleNormal="80" workbookViewId="0">
      <pane ySplit="7" topLeftCell="A8" activePane="bottomLeft" state="frozen"/>
      <selection activeCell="G1" sqref="G1"/>
      <selection pane="bottomLeft" activeCell="B9" activeCellId="1" sqref="B25 B9"/>
    </sheetView>
  </sheetViews>
  <sheetFormatPr defaultColWidth="9.109375" defaultRowHeight="14.4" x14ac:dyDescent="0.3"/>
  <cols>
    <col min="1" max="1" width="26.109375" style="25" customWidth="1"/>
    <col min="2" max="2" width="10.5546875" style="31" customWidth="1"/>
    <col min="3" max="3" width="18.5546875" style="25" customWidth="1"/>
    <col min="4" max="4" width="16.88671875" style="25" customWidth="1"/>
    <col min="5" max="5" width="17" style="25" customWidth="1"/>
    <col min="6" max="6" width="13.33203125" style="25" customWidth="1"/>
    <col min="7" max="7" width="11" style="25" customWidth="1"/>
    <col min="8" max="8" width="16" style="25" customWidth="1"/>
    <col min="9" max="9" width="14.109375" style="25" customWidth="1"/>
    <col min="10" max="10" width="15.44140625" style="25" customWidth="1"/>
    <col min="11" max="11" width="13.33203125" style="25" customWidth="1"/>
    <col min="12" max="12" width="13.5546875" style="25" customWidth="1"/>
    <col min="13" max="13" width="14.44140625" style="25" customWidth="1"/>
    <col min="14" max="14" width="15" style="25" customWidth="1"/>
    <col min="15" max="15" width="8" style="25" customWidth="1"/>
    <col min="16" max="16" width="16.88671875" style="25" customWidth="1"/>
    <col min="17" max="17" width="14.44140625" style="25" customWidth="1"/>
    <col min="18" max="18" width="15.33203125" style="25" customWidth="1"/>
    <col min="19" max="19" width="8" style="25" customWidth="1"/>
    <col min="20" max="20" width="14" style="25" customWidth="1"/>
    <col min="21" max="21" width="14.5546875" style="25" customWidth="1"/>
    <col min="22" max="22" width="11.88671875" style="25" customWidth="1"/>
    <col min="23" max="16384" width="9.109375" style="25"/>
  </cols>
  <sheetData>
    <row r="1" spans="1:22" ht="11.25" customHeight="1" x14ac:dyDescent="0.3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5" t="s">
        <v>0</v>
      </c>
    </row>
    <row r="2" spans="1:22" ht="17.399999999999999" customHeight="1" x14ac:dyDescent="0.3">
      <c r="A2" s="19"/>
      <c r="B2" s="20"/>
      <c r="C2" s="17"/>
      <c r="D2" s="17"/>
      <c r="E2" s="17"/>
      <c r="F2" s="17"/>
      <c r="G2" s="19"/>
      <c r="H2" s="19"/>
      <c r="I2" s="19"/>
      <c r="J2" s="19"/>
      <c r="K2" s="19"/>
      <c r="L2" s="19"/>
      <c r="M2" s="19"/>
      <c r="N2" s="19"/>
      <c r="O2" s="19"/>
      <c r="P2" s="19"/>
      <c r="Q2" s="128" t="s">
        <v>65</v>
      </c>
      <c r="R2" s="128"/>
      <c r="S2" s="128"/>
      <c r="T2" s="128"/>
      <c r="U2" s="128"/>
      <c r="V2" s="128"/>
    </row>
    <row r="3" spans="1:22" ht="21" customHeight="1" thickBot="1" x14ac:dyDescent="0.35">
      <c r="A3" s="9" t="s">
        <v>70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">
      <c r="A4" s="12" t="s">
        <v>1</v>
      </c>
      <c r="B4" s="129" t="s">
        <v>71</v>
      </c>
      <c r="C4" s="132" t="s">
        <v>2</v>
      </c>
      <c r="D4" s="43">
        <v>1100</v>
      </c>
      <c r="E4" s="44">
        <v>1200</v>
      </c>
      <c r="F4" s="44">
        <v>2100</v>
      </c>
      <c r="G4" s="135">
        <v>2200</v>
      </c>
      <c r="H4" s="136"/>
      <c r="I4" s="136"/>
      <c r="J4" s="136"/>
      <c r="K4" s="136"/>
      <c r="L4" s="137"/>
      <c r="M4" s="135">
        <v>2300</v>
      </c>
      <c r="N4" s="136"/>
      <c r="O4" s="136"/>
      <c r="P4" s="136"/>
      <c r="Q4" s="136"/>
      <c r="R4" s="137"/>
      <c r="S4" s="45">
        <v>2400</v>
      </c>
      <c r="T4" s="57">
        <v>5233</v>
      </c>
      <c r="U4" s="138" t="s">
        <v>60</v>
      </c>
      <c r="V4" s="139"/>
    </row>
    <row r="5" spans="1:22" ht="22.5" customHeight="1" x14ac:dyDescent="0.3">
      <c r="A5" s="11"/>
      <c r="B5" s="130"/>
      <c r="C5" s="133"/>
      <c r="D5" s="8" t="s">
        <v>46</v>
      </c>
      <c r="E5" s="8" t="s">
        <v>47</v>
      </c>
      <c r="F5" s="8" t="s">
        <v>48</v>
      </c>
      <c r="G5" s="5" t="s">
        <v>3</v>
      </c>
      <c r="H5" s="4"/>
      <c r="I5" s="4"/>
      <c r="J5" s="4"/>
      <c r="K5" s="4"/>
      <c r="L5" s="3"/>
      <c r="M5" s="2" t="s">
        <v>4</v>
      </c>
      <c r="N5" s="1"/>
      <c r="O5" s="1"/>
      <c r="P5" s="1"/>
      <c r="Q5" s="1"/>
      <c r="R5" s="121"/>
      <c r="S5" s="122" t="s">
        <v>5</v>
      </c>
      <c r="T5" s="125" t="s">
        <v>6</v>
      </c>
      <c r="U5" s="140"/>
      <c r="V5" s="141"/>
    </row>
    <row r="6" spans="1:22" x14ac:dyDescent="0.3">
      <c r="A6" s="11"/>
      <c r="B6" s="130"/>
      <c r="C6" s="133"/>
      <c r="D6" s="7"/>
      <c r="E6" s="7"/>
      <c r="F6" s="7"/>
      <c r="G6" s="21">
        <v>2210</v>
      </c>
      <c r="H6" s="21">
        <v>2220</v>
      </c>
      <c r="I6" s="21">
        <v>2230</v>
      </c>
      <c r="J6" s="32">
        <v>2240</v>
      </c>
      <c r="K6" s="21">
        <v>2250</v>
      </c>
      <c r="L6" s="21">
        <v>2260</v>
      </c>
      <c r="M6" s="21">
        <v>2310</v>
      </c>
      <c r="N6" s="16">
        <v>2320</v>
      </c>
      <c r="O6" s="16">
        <v>2340</v>
      </c>
      <c r="P6" s="16">
        <v>2350</v>
      </c>
      <c r="Q6" s="16">
        <v>2360</v>
      </c>
      <c r="R6" s="16">
        <v>2370</v>
      </c>
      <c r="S6" s="123"/>
      <c r="T6" s="126"/>
      <c r="U6" s="140"/>
      <c r="V6" s="141"/>
    </row>
    <row r="7" spans="1:22" ht="161.25" customHeight="1" x14ac:dyDescent="0.3">
      <c r="A7" s="10"/>
      <c r="B7" s="131"/>
      <c r="C7" s="134"/>
      <c r="D7" s="6"/>
      <c r="E7" s="6"/>
      <c r="F7" s="6"/>
      <c r="G7" s="26" t="s">
        <v>7</v>
      </c>
      <c r="H7" s="26" t="s">
        <v>8</v>
      </c>
      <c r="I7" s="26" t="s">
        <v>49</v>
      </c>
      <c r="J7" s="27" t="s">
        <v>50</v>
      </c>
      <c r="K7" s="26" t="s">
        <v>9</v>
      </c>
      <c r="L7" s="27" t="s">
        <v>51</v>
      </c>
      <c r="M7" s="26" t="s">
        <v>10</v>
      </c>
      <c r="N7" s="28" t="s">
        <v>52</v>
      </c>
      <c r="O7" s="29" t="s">
        <v>11</v>
      </c>
      <c r="P7" s="29" t="s">
        <v>12</v>
      </c>
      <c r="Q7" s="28" t="s">
        <v>53</v>
      </c>
      <c r="R7" s="29" t="s">
        <v>13</v>
      </c>
      <c r="S7" s="124"/>
      <c r="T7" s="127"/>
      <c r="U7" s="140"/>
      <c r="V7" s="141"/>
    </row>
    <row r="8" spans="1:22" ht="15" thickBot="1" x14ac:dyDescent="0.35">
      <c r="A8" s="60">
        <v>1</v>
      </c>
      <c r="B8" s="67">
        <v>2</v>
      </c>
      <c r="C8" s="55">
        <v>3</v>
      </c>
      <c r="D8" s="55">
        <v>4</v>
      </c>
      <c r="E8" s="55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8">
        <v>19</v>
      </c>
      <c r="U8" s="59" t="s">
        <v>14</v>
      </c>
      <c r="V8" s="56" t="s">
        <v>15</v>
      </c>
    </row>
    <row r="9" spans="1:22" ht="15" thickBot="1" x14ac:dyDescent="0.35">
      <c r="A9" s="61" t="s">
        <v>16</v>
      </c>
      <c r="B9" s="68">
        <f t="shared" ref="B9:T9" si="0">SUM(B10:B24)</f>
        <v>1411</v>
      </c>
      <c r="C9" s="78">
        <f>SUM(C10:C24)</f>
        <v>7274478.5499999989</v>
      </c>
      <c r="D9" s="79">
        <f t="shared" si="0"/>
        <v>5295543.8999999994</v>
      </c>
      <c r="E9" s="79">
        <f t="shared" si="0"/>
        <v>1323863.51</v>
      </c>
      <c r="F9" s="79">
        <f t="shared" si="0"/>
        <v>0</v>
      </c>
      <c r="G9" s="79">
        <f t="shared" si="0"/>
        <v>15.209999999999999</v>
      </c>
      <c r="H9" s="79">
        <f t="shared" si="0"/>
        <v>367603.9</v>
      </c>
      <c r="I9" s="79">
        <f t="shared" si="0"/>
        <v>14153.1</v>
      </c>
      <c r="J9" s="79">
        <f t="shared" si="0"/>
        <v>54695.4</v>
      </c>
      <c r="K9" s="79">
        <f t="shared" si="0"/>
        <v>8750.8000000000011</v>
      </c>
      <c r="L9" s="79">
        <f t="shared" si="0"/>
        <v>1895.97</v>
      </c>
      <c r="M9" s="79">
        <f t="shared" si="0"/>
        <v>27264.629999999997</v>
      </c>
      <c r="N9" s="79">
        <f t="shared" si="0"/>
        <v>55847.24</v>
      </c>
      <c r="O9" s="79">
        <f t="shared" si="0"/>
        <v>0</v>
      </c>
      <c r="P9" s="79">
        <f t="shared" si="0"/>
        <v>71507.53</v>
      </c>
      <c r="Q9" s="79">
        <f t="shared" si="0"/>
        <v>8257.6</v>
      </c>
      <c r="R9" s="79">
        <f t="shared" si="0"/>
        <v>45079.76</v>
      </c>
      <c r="S9" s="79">
        <f t="shared" si="0"/>
        <v>0</v>
      </c>
      <c r="T9" s="80">
        <f t="shared" si="0"/>
        <v>0</v>
      </c>
      <c r="U9" s="81">
        <f t="shared" ref="U9:U39" si="1">C9/B9</f>
        <v>5155.5482282069443</v>
      </c>
      <c r="V9" s="82">
        <f>U9/12</f>
        <v>429.62901901724535</v>
      </c>
    </row>
    <row r="10" spans="1:22" x14ac:dyDescent="0.3">
      <c r="A10" s="62" t="s">
        <v>17</v>
      </c>
      <c r="B10" s="69">
        <v>201</v>
      </c>
      <c r="C10" s="83">
        <f>SUM(D10:T10)</f>
        <v>857159.52</v>
      </c>
      <c r="D10" s="84">
        <v>616994.02</v>
      </c>
      <c r="E10" s="84">
        <v>153081.19</v>
      </c>
      <c r="F10" s="84">
        <v>0</v>
      </c>
      <c r="G10" s="84">
        <v>0</v>
      </c>
      <c r="H10" s="84">
        <v>54510.19</v>
      </c>
      <c r="I10" s="84">
        <v>469.18</v>
      </c>
      <c r="J10" s="84">
        <v>14564.99</v>
      </c>
      <c r="K10" s="84">
        <v>607.9</v>
      </c>
      <c r="L10" s="84">
        <v>0</v>
      </c>
      <c r="M10" s="84">
        <v>2439.4</v>
      </c>
      <c r="N10" s="84">
        <v>0</v>
      </c>
      <c r="O10" s="84">
        <v>0</v>
      </c>
      <c r="P10" s="84">
        <v>8310.0400000000009</v>
      </c>
      <c r="Q10" s="84">
        <v>1140.1500000000001</v>
      </c>
      <c r="R10" s="84">
        <v>5042.46</v>
      </c>
      <c r="S10" s="84">
        <v>0</v>
      </c>
      <c r="T10" s="84">
        <v>0</v>
      </c>
      <c r="U10" s="85">
        <f t="shared" si="1"/>
        <v>4264.4752238805968</v>
      </c>
      <c r="V10" s="86">
        <f>U10/12</f>
        <v>355.37293532338305</v>
      </c>
    </row>
    <row r="11" spans="1:22" x14ac:dyDescent="0.3">
      <c r="A11" s="63" t="s">
        <v>18</v>
      </c>
      <c r="B11" s="70">
        <v>88</v>
      </c>
      <c r="C11" s="87">
        <f t="shared" ref="C11:C24" si="2">SUM(D11:T11)</f>
        <v>508199.40000000014</v>
      </c>
      <c r="D11" s="84">
        <v>367060.96</v>
      </c>
      <c r="E11" s="84">
        <v>96049.44</v>
      </c>
      <c r="F11" s="84">
        <v>0</v>
      </c>
      <c r="G11" s="84">
        <v>0</v>
      </c>
      <c r="H11" s="84">
        <v>25243.34</v>
      </c>
      <c r="I11" s="84">
        <v>1009.59</v>
      </c>
      <c r="J11" s="84">
        <v>4511.1499999999996</v>
      </c>
      <c r="K11" s="84">
        <v>499.46</v>
      </c>
      <c r="L11" s="84">
        <v>943.12</v>
      </c>
      <c r="M11" s="84">
        <v>2125.4699999999998</v>
      </c>
      <c r="N11" s="84">
        <v>0</v>
      </c>
      <c r="O11" s="84">
        <v>0</v>
      </c>
      <c r="P11" s="84">
        <v>7466.96</v>
      </c>
      <c r="Q11" s="84">
        <v>625.08000000000004</v>
      </c>
      <c r="R11" s="84">
        <v>2664.83</v>
      </c>
      <c r="S11" s="84"/>
      <c r="T11" s="84">
        <v>0</v>
      </c>
      <c r="U11" s="88">
        <f t="shared" si="1"/>
        <v>5774.9931818181831</v>
      </c>
      <c r="V11" s="89">
        <f t="shared" ref="V11:V24" si="3">U11/12</f>
        <v>481.2494318181819</v>
      </c>
    </row>
    <row r="12" spans="1:22" x14ac:dyDescent="0.3">
      <c r="A12" s="63" t="s">
        <v>19</v>
      </c>
      <c r="B12" s="70">
        <v>113</v>
      </c>
      <c r="C12" s="87">
        <f t="shared" si="2"/>
        <v>501500.03</v>
      </c>
      <c r="D12" s="84">
        <v>366637.94</v>
      </c>
      <c r="E12" s="84">
        <v>89767.05</v>
      </c>
      <c r="F12" s="84">
        <v>0</v>
      </c>
      <c r="G12" s="84">
        <v>0</v>
      </c>
      <c r="H12" s="84">
        <v>23373.21</v>
      </c>
      <c r="I12" s="84">
        <v>4464.3900000000003</v>
      </c>
      <c r="J12" s="84">
        <v>3013.51</v>
      </c>
      <c r="K12" s="84">
        <v>569.47</v>
      </c>
      <c r="L12" s="84">
        <v>0</v>
      </c>
      <c r="M12" s="84">
        <v>2432.27</v>
      </c>
      <c r="N12" s="84">
        <v>0</v>
      </c>
      <c r="O12" s="84">
        <v>0</v>
      </c>
      <c r="P12" s="84">
        <v>3330.53</v>
      </c>
      <c r="Q12" s="84">
        <v>489.48</v>
      </c>
      <c r="R12" s="84">
        <v>7422.18</v>
      </c>
      <c r="S12" s="84"/>
      <c r="T12" s="84">
        <v>0</v>
      </c>
      <c r="U12" s="88">
        <f t="shared" si="1"/>
        <v>4438.053362831859</v>
      </c>
      <c r="V12" s="89">
        <f t="shared" si="3"/>
        <v>369.83778023598825</v>
      </c>
    </row>
    <row r="13" spans="1:22" x14ac:dyDescent="0.3">
      <c r="A13" s="63" t="s">
        <v>20</v>
      </c>
      <c r="B13" s="70">
        <v>203</v>
      </c>
      <c r="C13" s="87">
        <f t="shared" si="2"/>
        <v>753982.85999999987</v>
      </c>
      <c r="D13" s="84">
        <v>550604.30000000005</v>
      </c>
      <c r="E13" s="84">
        <v>135899.73000000001</v>
      </c>
      <c r="F13" s="84">
        <v>0</v>
      </c>
      <c r="G13" s="84">
        <v>0</v>
      </c>
      <c r="H13" s="84">
        <v>42835.91</v>
      </c>
      <c r="I13" s="84">
        <v>273.74</v>
      </c>
      <c r="J13" s="84">
        <v>4653.96</v>
      </c>
      <c r="K13" s="84">
        <v>499.47</v>
      </c>
      <c r="L13" s="84">
        <v>776.76</v>
      </c>
      <c r="M13" s="84">
        <v>2157.71</v>
      </c>
      <c r="N13" s="84">
        <v>0</v>
      </c>
      <c r="O13" s="84">
        <v>0</v>
      </c>
      <c r="P13" s="84">
        <v>8701.19</v>
      </c>
      <c r="Q13" s="84">
        <v>1339</v>
      </c>
      <c r="R13" s="84">
        <v>6241.09</v>
      </c>
      <c r="S13" s="84"/>
      <c r="T13" s="84">
        <v>0</v>
      </c>
      <c r="U13" s="88">
        <f t="shared" si="1"/>
        <v>3714.2012807881765</v>
      </c>
      <c r="V13" s="89">
        <f t="shared" si="3"/>
        <v>309.51677339901471</v>
      </c>
    </row>
    <row r="14" spans="1:22" x14ac:dyDescent="0.3">
      <c r="A14" s="64" t="s">
        <v>27</v>
      </c>
      <c r="B14" s="70">
        <v>57</v>
      </c>
      <c r="C14" s="87">
        <f t="shared" si="2"/>
        <v>320305.58</v>
      </c>
      <c r="D14" s="84">
        <v>233457.84</v>
      </c>
      <c r="E14" s="84">
        <v>58002.02</v>
      </c>
      <c r="F14" s="84">
        <v>0</v>
      </c>
      <c r="G14" s="84">
        <v>0</v>
      </c>
      <c r="H14" s="84">
        <v>18696.96</v>
      </c>
      <c r="I14" s="84">
        <v>0</v>
      </c>
      <c r="J14" s="84">
        <v>3128.93</v>
      </c>
      <c r="K14" s="84">
        <v>499.47</v>
      </c>
      <c r="L14" s="84">
        <v>82.81</v>
      </c>
      <c r="M14" s="84">
        <v>842.76</v>
      </c>
      <c r="N14" s="84">
        <v>0</v>
      </c>
      <c r="O14" s="84">
        <v>0</v>
      </c>
      <c r="P14" s="84">
        <v>3519.46</v>
      </c>
      <c r="Q14" s="84">
        <v>145.34</v>
      </c>
      <c r="R14" s="84">
        <v>1929.99</v>
      </c>
      <c r="S14" s="84"/>
      <c r="T14" s="84">
        <v>0</v>
      </c>
      <c r="U14" s="88">
        <f t="shared" si="1"/>
        <v>5619.3961403508774</v>
      </c>
      <c r="V14" s="89">
        <f t="shared" si="3"/>
        <v>468.28301169590645</v>
      </c>
    </row>
    <row r="15" spans="1:22" x14ac:dyDescent="0.3">
      <c r="A15" s="63" t="s">
        <v>21</v>
      </c>
      <c r="B15" s="70">
        <v>75</v>
      </c>
      <c r="C15" s="87">
        <f t="shared" si="2"/>
        <v>403807.89999999997</v>
      </c>
      <c r="D15" s="84">
        <v>303268.23</v>
      </c>
      <c r="E15" s="84">
        <v>79813.52</v>
      </c>
      <c r="F15" s="84">
        <v>0</v>
      </c>
      <c r="G15" s="84">
        <v>4.5999999999999996</v>
      </c>
      <c r="H15" s="84">
        <v>2447.4899999999998</v>
      </c>
      <c r="I15" s="84">
        <v>385.14</v>
      </c>
      <c r="J15" s="84">
        <v>3244.6</v>
      </c>
      <c r="K15" s="84">
        <v>569.47</v>
      </c>
      <c r="L15" s="84">
        <v>0</v>
      </c>
      <c r="M15" s="84">
        <v>2264.11</v>
      </c>
      <c r="N15" s="84">
        <v>5730.56</v>
      </c>
      <c r="O15" s="84">
        <v>0</v>
      </c>
      <c r="P15" s="84">
        <v>3345.08</v>
      </c>
      <c r="Q15" s="84">
        <v>454.39</v>
      </c>
      <c r="R15" s="84">
        <v>2280.71</v>
      </c>
      <c r="S15" s="84"/>
      <c r="T15" s="84">
        <v>0</v>
      </c>
      <c r="U15" s="88">
        <f t="shared" si="1"/>
        <v>5384.105333333333</v>
      </c>
      <c r="V15" s="89">
        <f t="shared" si="3"/>
        <v>448.67544444444439</v>
      </c>
    </row>
    <row r="16" spans="1:22" x14ac:dyDescent="0.3">
      <c r="A16" s="63" t="s">
        <v>22</v>
      </c>
      <c r="B16" s="70">
        <v>91</v>
      </c>
      <c r="C16" s="87">
        <f t="shared" si="2"/>
        <v>513246.67999999993</v>
      </c>
      <c r="D16" s="84">
        <v>377931.26</v>
      </c>
      <c r="E16" s="84">
        <v>94098.73</v>
      </c>
      <c r="F16" s="84">
        <v>0</v>
      </c>
      <c r="G16" s="84">
        <v>0</v>
      </c>
      <c r="H16" s="84">
        <v>27963.55</v>
      </c>
      <c r="I16" s="84">
        <v>1185.1500000000001</v>
      </c>
      <c r="J16" s="84">
        <v>3056.33</v>
      </c>
      <c r="K16" s="84">
        <v>499.47</v>
      </c>
      <c r="L16" s="84">
        <v>0</v>
      </c>
      <c r="M16" s="84">
        <v>953.73</v>
      </c>
      <c r="N16" s="84">
        <v>0</v>
      </c>
      <c r="O16" s="84">
        <v>0</v>
      </c>
      <c r="P16" s="84">
        <v>4144.66</v>
      </c>
      <c r="Q16" s="84">
        <v>630.79999999999995</v>
      </c>
      <c r="R16" s="84">
        <v>2783</v>
      </c>
      <c r="S16" s="84"/>
      <c r="T16" s="84">
        <v>0</v>
      </c>
      <c r="U16" s="88">
        <f t="shared" si="1"/>
        <v>5640.0734065934057</v>
      </c>
      <c r="V16" s="89">
        <f t="shared" si="3"/>
        <v>470.00611721611716</v>
      </c>
    </row>
    <row r="17" spans="1:23" x14ac:dyDescent="0.3">
      <c r="A17" s="63" t="s">
        <v>23</v>
      </c>
      <c r="B17" s="70">
        <v>126</v>
      </c>
      <c r="C17" s="87">
        <f t="shared" si="2"/>
        <v>551510.9</v>
      </c>
      <c r="D17" s="84">
        <v>384098.12</v>
      </c>
      <c r="E17" s="84">
        <v>95415.6</v>
      </c>
      <c r="F17" s="84">
        <v>0</v>
      </c>
      <c r="G17" s="84">
        <v>10.61</v>
      </c>
      <c r="H17" s="84">
        <v>53642.65</v>
      </c>
      <c r="I17" s="84">
        <v>755.78</v>
      </c>
      <c r="J17" s="84">
        <v>4323.3100000000004</v>
      </c>
      <c r="K17" s="84">
        <v>569.47</v>
      </c>
      <c r="L17" s="84">
        <v>0</v>
      </c>
      <c r="M17" s="84">
        <v>3053.78</v>
      </c>
      <c r="N17" s="84">
        <v>0</v>
      </c>
      <c r="O17" s="84">
        <v>0</v>
      </c>
      <c r="P17" s="84">
        <v>5187.1899999999996</v>
      </c>
      <c r="Q17" s="84">
        <v>573.09</v>
      </c>
      <c r="R17" s="84">
        <v>3881.3</v>
      </c>
      <c r="S17" s="84"/>
      <c r="T17" s="84">
        <v>0</v>
      </c>
      <c r="U17" s="88">
        <f t="shared" si="1"/>
        <v>4377.0706349206348</v>
      </c>
      <c r="V17" s="89">
        <f t="shared" si="3"/>
        <v>364.75588624338621</v>
      </c>
    </row>
    <row r="18" spans="1:23" x14ac:dyDescent="0.3">
      <c r="A18" s="63" t="s">
        <v>24</v>
      </c>
      <c r="B18" s="70">
        <v>34</v>
      </c>
      <c r="C18" s="87">
        <f t="shared" si="2"/>
        <v>297356.83999999991</v>
      </c>
      <c r="D18" s="84">
        <v>215131.03</v>
      </c>
      <c r="E18" s="84">
        <v>52322.720000000001</v>
      </c>
      <c r="F18" s="84">
        <v>0</v>
      </c>
      <c r="G18" s="84">
        <v>0</v>
      </c>
      <c r="H18" s="84">
        <v>22612.79</v>
      </c>
      <c r="I18" s="84">
        <v>718.85</v>
      </c>
      <c r="J18" s="84">
        <v>1483.61</v>
      </c>
      <c r="K18" s="84">
        <v>499.47</v>
      </c>
      <c r="L18" s="84">
        <v>0</v>
      </c>
      <c r="M18" s="84">
        <v>1040.3499999999999</v>
      </c>
      <c r="N18" s="84">
        <v>0</v>
      </c>
      <c r="O18" s="84">
        <v>0</v>
      </c>
      <c r="P18" s="84">
        <v>2437.9299999999998</v>
      </c>
      <c r="Q18" s="84">
        <v>122.96</v>
      </c>
      <c r="R18" s="84">
        <v>987.13</v>
      </c>
      <c r="S18" s="84"/>
      <c r="T18" s="84">
        <v>0</v>
      </c>
      <c r="U18" s="88">
        <f t="shared" si="1"/>
        <v>8745.7894117647029</v>
      </c>
      <c r="V18" s="89">
        <f t="shared" si="3"/>
        <v>728.8157843137252</v>
      </c>
    </row>
    <row r="19" spans="1:23" x14ac:dyDescent="0.3">
      <c r="A19" s="64" t="s">
        <v>25</v>
      </c>
      <c r="B19" s="70">
        <v>57</v>
      </c>
      <c r="C19" s="87">
        <f t="shared" si="2"/>
        <v>352469.21999999991</v>
      </c>
      <c r="D19" s="84">
        <v>246718.49</v>
      </c>
      <c r="E19" s="84">
        <v>65081.79</v>
      </c>
      <c r="F19" s="84">
        <v>0</v>
      </c>
      <c r="G19" s="84">
        <v>0</v>
      </c>
      <c r="H19" s="84">
        <v>31994.13</v>
      </c>
      <c r="I19" s="84">
        <v>534.16</v>
      </c>
      <c r="J19" s="84">
        <v>1285.18</v>
      </c>
      <c r="K19" s="84">
        <v>569.47</v>
      </c>
      <c r="L19" s="84">
        <v>0</v>
      </c>
      <c r="M19" s="84">
        <v>1114.1400000000001</v>
      </c>
      <c r="N19" s="84">
        <v>0</v>
      </c>
      <c r="O19" s="84">
        <v>0</v>
      </c>
      <c r="P19" s="84">
        <v>2903.86</v>
      </c>
      <c r="Q19" s="84">
        <v>343.97</v>
      </c>
      <c r="R19" s="84">
        <v>1924.03</v>
      </c>
      <c r="S19" s="84"/>
      <c r="T19" s="84">
        <v>0</v>
      </c>
      <c r="U19" s="88">
        <f t="shared" si="1"/>
        <v>6183.6705263157883</v>
      </c>
      <c r="V19" s="89">
        <f t="shared" si="3"/>
        <v>515.30587719298239</v>
      </c>
    </row>
    <row r="20" spans="1:23" x14ac:dyDescent="0.3">
      <c r="A20" s="64" t="s">
        <v>26</v>
      </c>
      <c r="B20" s="70">
        <v>48</v>
      </c>
      <c r="C20" s="87">
        <f t="shared" si="2"/>
        <v>316839.67000000004</v>
      </c>
      <c r="D20" s="84">
        <v>235337.1</v>
      </c>
      <c r="E20" s="84">
        <v>61487.93</v>
      </c>
      <c r="F20" s="84">
        <v>0</v>
      </c>
      <c r="G20" s="84">
        <v>0</v>
      </c>
      <c r="H20" s="84">
        <v>6230.83</v>
      </c>
      <c r="I20" s="84">
        <v>1013.34</v>
      </c>
      <c r="J20" s="84">
        <v>1704.99</v>
      </c>
      <c r="K20" s="84">
        <v>574.47</v>
      </c>
      <c r="L20" s="84">
        <v>93.28</v>
      </c>
      <c r="M20" s="84">
        <v>1396.17</v>
      </c>
      <c r="N20" s="84">
        <v>3215.65</v>
      </c>
      <c r="O20" s="84">
        <v>0</v>
      </c>
      <c r="P20" s="84">
        <v>3681.85</v>
      </c>
      <c r="Q20" s="84">
        <v>480.45</v>
      </c>
      <c r="R20" s="84">
        <v>1623.61</v>
      </c>
      <c r="S20" s="84"/>
      <c r="T20" s="84">
        <v>0</v>
      </c>
      <c r="U20" s="88">
        <f t="shared" si="1"/>
        <v>6600.8264583333339</v>
      </c>
      <c r="V20" s="89">
        <f t="shared" si="3"/>
        <v>550.06887152777779</v>
      </c>
    </row>
    <row r="21" spans="1:23" x14ac:dyDescent="0.3">
      <c r="A21" s="64" t="s">
        <v>29</v>
      </c>
      <c r="B21" s="70">
        <v>41</v>
      </c>
      <c r="C21" s="87">
        <f t="shared" si="2"/>
        <v>301644.16000000003</v>
      </c>
      <c r="D21" s="84">
        <v>225670.78</v>
      </c>
      <c r="E21" s="84">
        <v>56124.92</v>
      </c>
      <c r="F21" s="84">
        <v>0</v>
      </c>
      <c r="G21" s="84">
        <v>0</v>
      </c>
      <c r="H21" s="84">
        <v>4492.7700000000004</v>
      </c>
      <c r="I21" s="84">
        <v>257.45999999999998</v>
      </c>
      <c r="J21" s="84">
        <v>1179.26</v>
      </c>
      <c r="K21" s="84">
        <v>625.73</v>
      </c>
      <c r="L21" s="84">
        <v>0</v>
      </c>
      <c r="M21" s="84">
        <v>1109.29</v>
      </c>
      <c r="N21" s="84">
        <v>7734.32</v>
      </c>
      <c r="O21" s="84">
        <v>0</v>
      </c>
      <c r="P21" s="84">
        <v>2728.98</v>
      </c>
      <c r="Q21" s="84">
        <v>254.59</v>
      </c>
      <c r="R21" s="84">
        <v>1466.06</v>
      </c>
      <c r="S21" s="84"/>
      <c r="T21" s="84">
        <v>0</v>
      </c>
      <c r="U21" s="88">
        <f t="shared" si="1"/>
        <v>7357.1746341463422</v>
      </c>
      <c r="V21" s="89">
        <f t="shared" si="3"/>
        <v>613.09788617886181</v>
      </c>
    </row>
    <row r="22" spans="1:23" s="117" customFormat="1" x14ac:dyDescent="0.3">
      <c r="A22" s="115" t="s">
        <v>28</v>
      </c>
      <c r="B22" s="116">
        <v>102</v>
      </c>
      <c r="C22" s="104">
        <f>SUM(D22:T22)</f>
        <v>716701.22999999986</v>
      </c>
      <c r="D22" s="91">
        <v>536031.44999999995</v>
      </c>
      <c r="E22" s="91">
        <v>127912.45</v>
      </c>
      <c r="F22" s="91">
        <v>0</v>
      </c>
      <c r="G22" s="91">
        <v>0</v>
      </c>
      <c r="H22" s="91">
        <v>11185.81</v>
      </c>
      <c r="I22" s="91">
        <v>2356.1999999999998</v>
      </c>
      <c r="J22" s="91">
        <v>5444.52</v>
      </c>
      <c r="K22" s="91">
        <v>989.54</v>
      </c>
      <c r="L22" s="91">
        <v>0</v>
      </c>
      <c r="M22" s="91">
        <v>2607.3200000000002</v>
      </c>
      <c r="N22" s="91">
        <v>20520.57</v>
      </c>
      <c r="O22" s="91">
        <v>0</v>
      </c>
      <c r="P22" s="91">
        <v>6315.55</v>
      </c>
      <c r="Q22" s="91">
        <v>728</v>
      </c>
      <c r="R22" s="91">
        <v>2609.8200000000002</v>
      </c>
      <c r="S22" s="91"/>
      <c r="T22" s="91">
        <v>0</v>
      </c>
      <c r="U22" s="105">
        <f>C22/B22</f>
        <v>7026.4826470588223</v>
      </c>
      <c r="V22" s="106">
        <f t="shared" si="3"/>
        <v>585.54022058823523</v>
      </c>
    </row>
    <row r="23" spans="1:23" x14ac:dyDescent="0.3">
      <c r="A23" s="64" t="s">
        <v>30</v>
      </c>
      <c r="B23" s="71">
        <v>139</v>
      </c>
      <c r="C23" s="90">
        <f t="shared" si="2"/>
        <v>605743.54999999993</v>
      </c>
      <c r="D23" s="91">
        <v>446554.78</v>
      </c>
      <c r="E23" s="91">
        <v>109638.37</v>
      </c>
      <c r="F23" s="91">
        <v>0</v>
      </c>
      <c r="G23" s="91">
        <v>0</v>
      </c>
      <c r="H23" s="91">
        <v>15170.55</v>
      </c>
      <c r="I23" s="91">
        <v>680.12</v>
      </c>
      <c r="J23" s="91">
        <v>957.01</v>
      </c>
      <c r="K23" s="91">
        <v>608.47</v>
      </c>
      <c r="L23" s="84">
        <v>0</v>
      </c>
      <c r="M23" s="91">
        <v>3010.94</v>
      </c>
      <c r="N23" s="91">
        <v>18646.14</v>
      </c>
      <c r="O23" s="84">
        <v>0</v>
      </c>
      <c r="P23" s="91">
        <v>6176.96</v>
      </c>
      <c r="Q23" s="91">
        <v>739.23</v>
      </c>
      <c r="R23" s="91">
        <v>3560.98</v>
      </c>
      <c r="S23" s="84"/>
      <c r="T23" s="84">
        <v>0</v>
      </c>
      <c r="U23" s="92">
        <f t="shared" si="1"/>
        <v>4357.8672661870496</v>
      </c>
      <c r="V23" s="93">
        <f t="shared" si="3"/>
        <v>363.15560551558747</v>
      </c>
    </row>
    <row r="24" spans="1:23" ht="15" thickBot="1" x14ac:dyDescent="0.35">
      <c r="A24" s="76" t="s">
        <v>61</v>
      </c>
      <c r="B24" s="77">
        <v>36</v>
      </c>
      <c r="C24" s="94">
        <f t="shared" si="2"/>
        <v>274011.00999999995</v>
      </c>
      <c r="D24" s="91">
        <v>190047.6</v>
      </c>
      <c r="E24" s="91">
        <v>49168.05</v>
      </c>
      <c r="F24" s="91">
        <v>0</v>
      </c>
      <c r="G24" s="91">
        <v>0</v>
      </c>
      <c r="H24" s="95">
        <v>27203.72</v>
      </c>
      <c r="I24" s="95">
        <v>50</v>
      </c>
      <c r="J24" s="95">
        <v>2144.0500000000002</v>
      </c>
      <c r="K24" s="95">
        <v>569.47</v>
      </c>
      <c r="L24" s="84">
        <v>0</v>
      </c>
      <c r="M24" s="95">
        <v>717.19</v>
      </c>
      <c r="N24" s="91">
        <v>0</v>
      </c>
      <c r="O24" s="84">
        <v>0</v>
      </c>
      <c r="P24" s="95">
        <v>3257.29</v>
      </c>
      <c r="Q24" s="91">
        <v>191.07</v>
      </c>
      <c r="R24" s="95">
        <v>662.57</v>
      </c>
      <c r="S24" s="84"/>
      <c r="T24" s="84">
        <v>0</v>
      </c>
      <c r="U24" s="96">
        <f t="shared" si="1"/>
        <v>7611.4169444444433</v>
      </c>
      <c r="V24" s="97">
        <f t="shared" si="3"/>
        <v>634.28474537037027</v>
      </c>
    </row>
    <row r="25" spans="1:23" ht="15" thickBot="1" x14ac:dyDescent="0.35">
      <c r="A25" s="61" t="s">
        <v>31</v>
      </c>
      <c r="B25" s="68">
        <f t="shared" ref="B25:T25" si="4">SUM(B26:B38)</f>
        <v>3548</v>
      </c>
      <c r="C25" s="78">
        <f t="shared" si="4"/>
        <v>4310716.7299999995</v>
      </c>
      <c r="D25" s="79">
        <f t="shared" si="4"/>
        <v>2263644.92</v>
      </c>
      <c r="E25" s="79">
        <f t="shared" si="4"/>
        <v>559137.96</v>
      </c>
      <c r="F25" s="79">
        <f t="shared" si="4"/>
        <v>478.40000000000003</v>
      </c>
      <c r="G25" s="79">
        <f t="shared" si="4"/>
        <v>177.51999999999998</v>
      </c>
      <c r="H25" s="79">
        <f t="shared" si="4"/>
        <v>553302.10000000009</v>
      </c>
      <c r="I25" s="79">
        <f t="shared" si="4"/>
        <v>25945.690000000002</v>
      </c>
      <c r="J25" s="79">
        <f t="shared" si="4"/>
        <v>116811.65</v>
      </c>
      <c r="K25" s="79">
        <f t="shared" si="4"/>
        <v>88210.23</v>
      </c>
      <c r="L25" s="79">
        <f t="shared" si="4"/>
        <v>17667.739999999998</v>
      </c>
      <c r="M25" s="79">
        <f t="shared" si="4"/>
        <v>69340.31</v>
      </c>
      <c r="N25" s="79">
        <f t="shared" si="4"/>
        <v>85419.56</v>
      </c>
      <c r="O25" s="79">
        <f t="shared" si="4"/>
        <v>0</v>
      </c>
      <c r="P25" s="79">
        <f t="shared" si="4"/>
        <v>73007.639999999985</v>
      </c>
      <c r="Q25" s="79">
        <f t="shared" si="4"/>
        <v>288501.87</v>
      </c>
      <c r="R25" s="79">
        <f t="shared" si="4"/>
        <v>98801.75</v>
      </c>
      <c r="S25" s="79">
        <f t="shared" si="4"/>
        <v>0</v>
      </c>
      <c r="T25" s="80">
        <f t="shared" si="4"/>
        <v>70269.389999999985</v>
      </c>
      <c r="U25" s="98">
        <f t="shared" si="1"/>
        <v>1214.9708934611047</v>
      </c>
      <c r="V25" s="99">
        <f t="shared" ref="V25:V38" si="5">U25/12</f>
        <v>101.24757445509205</v>
      </c>
    </row>
    <row r="26" spans="1:23" x14ac:dyDescent="0.3">
      <c r="A26" s="75" t="s">
        <v>33</v>
      </c>
      <c r="B26" s="71">
        <v>757</v>
      </c>
      <c r="C26" s="100">
        <f t="shared" ref="C26:C35" si="6">SUM(D26:T26)</f>
        <v>458004.32</v>
      </c>
      <c r="D26" s="84">
        <v>182493.92</v>
      </c>
      <c r="E26" s="84">
        <v>45923.72</v>
      </c>
      <c r="F26" s="84">
        <v>245.8</v>
      </c>
      <c r="G26" s="84">
        <v>0</v>
      </c>
      <c r="H26" s="101">
        <v>72078.28</v>
      </c>
      <c r="I26" s="101">
        <v>5130.18</v>
      </c>
      <c r="J26" s="101">
        <v>13855.03</v>
      </c>
      <c r="K26" s="84">
        <v>15486.82</v>
      </c>
      <c r="L26" s="101">
        <v>14426.84</v>
      </c>
      <c r="M26" s="101">
        <v>12499.7</v>
      </c>
      <c r="N26" s="84">
        <v>0</v>
      </c>
      <c r="O26" s="84">
        <v>0</v>
      </c>
      <c r="P26" s="101">
        <v>9103.9699999999993</v>
      </c>
      <c r="Q26" s="101">
        <v>48011.040000000001</v>
      </c>
      <c r="R26" s="101">
        <v>24334.89</v>
      </c>
      <c r="S26" s="84"/>
      <c r="T26" s="84">
        <v>14414.13</v>
      </c>
      <c r="U26" s="102">
        <f t="shared" si="1"/>
        <v>605.02552179656539</v>
      </c>
      <c r="V26" s="103">
        <f t="shared" si="5"/>
        <v>50.418793483047118</v>
      </c>
      <c r="W26" s="30"/>
    </row>
    <row r="27" spans="1:23" x14ac:dyDescent="0.3">
      <c r="A27" s="63" t="s">
        <v>34</v>
      </c>
      <c r="B27" s="70">
        <v>723</v>
      </c>
      <c r="C27" s="87">
        <f t="shared" si="6"/>
        <v>620187.53999999992</v>
      </c>
      <c r="D27" s="84">
        <v>268186.53999999998</v>
      </c>
      <c r="E27" s="84">
        <v>67372.67</v>
      </c>
      <c r="F27" s="84">
        <v>147.4</v>
      </c>
      <c r="G27" s="84">
        <v>108.63</v>
      </c>
      <c r="H27" s="84">
        <v>104437.56</v>
      </c>
      <c r="I27" s="84">
        <v>4189.8</v>
      </c>
      <c r="J27" s="84">
        <v>31304.57</v>
      </c>
      <c r="K27" s="84">
        <v>25889.68</v>
      </c>
      <c r="L27" s="84">
        <v>912.99</v>
      </c>
      <c r="M27" s="84">
        <v>12496.5</v>
      </c>
      <c r="N27" s="84">
        <v>0</v>
      </c>
      <c r="O27" s="84">
        <v>0</v>
      </c>
      <c r="P27" s="84">
        <v>13097.08</v>
      </c>
      <c r="Q27" s="84">
        <v>55252.6</v>
      </c>
      <c r="R27" s="84">
        <v>20015.990000000002</v>
      </c>
      <c r="S27" s="84">
        <v>0</v>
      </c>
      <c r="T27" s="84">
        <v>16775.53</v>
      </c>
      <c r="U27" s="88">
        <f t="shared" si="1"/>
        <v>857.79742738589198</v>
      </c>
      <c r="V27" s="89">
        <f t="shared" si="5"/>
        <v>71.483118948824327</v>
      </c>
      <c r="W27" s="30"/>
    </row>
    <row r="28" spans="1:23" x14ac:dyDescent="0.3">
      <c r="A28" s="75" t="s">
        <v>32</v>
      </c>
      <c r="B28" s="70">
        <v>298</v>
      </c>
      <c r="C28" s="87">
        <f t="shared" si="6"/>
        <v>255123.56</v>
      </c>
      <c r="D28" s="84">
        <v>119861.55</v>
      </c>
      <c r="E28" s="84">
        <v>27775.95</v>
      </c>
      <c r="F28" s="84">
        <v>0</v>
      </c>
      <c r="G28" s="84">
        <v>0</v>
      </c>
      <c r="H28" s="84">
        <v>37562.6</v>
      </c>
      <c r="I28" s="84">
        <v>2397.54</v>
      </c>
      <c r="J28" s="84">
        <v>16941.669999999998</v>
      </c>
      <c r="K28" s="84">
        <v>7226.25</v>
      </c>
      <c r="L28" s="84">
        <v>1349.63</v>
      </c>
      <c r="M28" s="84">
        <v>3667.39</v>
      </c>
      <c r="N28" s="84">
        <v>0</v>
      </c>
      <c r="O28" s="84">
        <v>0</v>
      </c>
      <c r="P28" s="84">
        <v>1633.62</v>
      </c>
      <c r="Q28" s="84">
        <v>24763.69</v>
      </c>
      <c r="R28" s="84">
        <v>7931.99</v>
      </c>
      <c r="S28" s="84"/>
      <c r="T28" s="84">
        <v>4011.68</v>
      </c>
      <c r="U28" s="88">
        <f t="shared" si="1"/>
        <v>856.11932885906037</v>
      </c>
      <c r="V28" s="89">
        <f t="shared" si="5"/>
        <v>71.343277404921693</v>
      </c>
    </row>
    <row r="29" spans="1:23" x14ac:dyDescent="0.3">
      <c r="A29" s="64" t="s">
        <v>35</v>
      </c>
      <c r="B29" s="70">
        <v>131</v>
      </c>
      <c r="C29" s="87">
        <f t="shared" si="6"/>
        <v>93964.95</v>
      </c>
      <c r="D29" s="84">
        <v>54657.46</v>
      </c>
      <c r="E29" s="84">
        <v>13258.91</v>
      </c>
      <c r="F29" s="84">
        <v>0</v>
      </c>
      <c r="G29" s="84">
        <v>20.88</v>
      </c>
      <c r="H29" s="84">
        <v>11207.03</v>
      </c>
      <c r="I29" s="84">
        <v>502.5</v>
      </c>
      <c r="J29" s="84">
        <v>2449.62</v>
      </c>
      <c r="K29" s="84">
        <v>3499.64</v>
      </c>
      <c r="L29" s="84">
        <v>0</v>
      </c>
      <c r="M29" s="84">
        <v>1016.17</v>
      </c>
      <c r="N29" s="84">
        <v>0</v>
      </c>
      <c r="O29" s="84">
        <v>0</v>
      </c>
      <c r="P29" s="84">
        <v>1281.17</v>
      </c>
      <c r="Q29" s="84">
        <v>0</v>
      </c>
      <c r="R29" s="84">
        <v>4537.08</v>
      </c>
      <c r="S29" s="84"/>
      <c r="T29" s="84">
        <v>1534.49</v>
      </c>
      <c r="U29" s="88">
        <f t="shared" si="1"/>
        <v>717.28969465648856</v>
      </c>
      <c r="V29" s="89">
        <f t="shared" si="5"/>
        <v>59.774141221374045</v>
      </c>
    </row>
    <row r="30" spans="1:23" x14ac:dyDescent="0.3">
      <c r="A30" s="63" t="s">
        <v>36</v>
      </c>
      <c r="B30" s="70">
        <v>115</v>
      </c>
      <c r="C30" s="87">
        <f t="shared" si="6"/>
        <v>186422.08</v>
      </c>
      <c r="D30" s="84">
        <v>83578.64</v>
      </c>
      <c r="E30" s="84">
        <v>21394.43</v>
      </c>
      <c r="F30" s="84">
        <v>8</v>
      </c>
      <c r="G30" s="84">
        <v>0</v>
      </c>
      <c r="H30" s="84">
        <v>48373.46</v>
      </c>
      <c r="I30" s="84">
        <v>1513.18</v>
      </c>
      <c r="J30" s="84">
        <v>2122.37</v>
      </c>
      <c r="K30" s="84">
        <v>3619.96</v>
      </c>
      <c r="L30" s="84">
        <v>912.27</v>
      </c>
      <c r="M30" s="84">
        <v>2603.34</v>
      </c>
      <c r="N30" s="84">
        <v>0</v>
      </c>
      <c r="O30" s="84">
        <v>0</v>
      </c>
      <c r="P30" s="84">
        <v>4161.7299999999996</v>
      </c>
      <c r="Q30" s="84">
        <v>13291.76</v>
      </c>
      <c r="R30" s="84">
        <v>1645.9</v>
      </c>
      <c r="S30" s="84"/>
      <c r="T30" s="84">
        <v>3197.04</v>
      </c>
      <c r="U30" s="88">
        <f t="shared" si="1"/>
        <v>1621.0615652173913</v>
      </c>
      <c r="V30" s="89">
        <f t="shared" si="5"/>
        <v>135.08846376811593</v>
      </c>
    </row>
    <row r="31" spans="1:23" x14ac:dyDescent="0.3">
      <c r="A31" s="63" t="s">
        <v>37</v>
      </c>
      <c r="B31" s="70">
        <v>185</v>
      </c>
      <c r="C31" s="87">
        <f t="shared" si="6"/>
        <v>425731.72000000003</v>
      </c>
      <c r="D31" s="84">
        <v>298913.78000000003</v>
      </c>
      <c r="E31" s="84">
        <v>76068.87</v>
      </c>
      <c r="F31" s="84">
        <v>0</v>
      </c>
      <c r="G31" s="84">
        <v>0</v>
      </c>
      <c r="H31" s="84">
        <v>18541.599999999999</v>
      </c>
      <c r="I31" s="84">
        <v>118.72</v>
      </c>
      <c r="J31" s="84">
        <v>3820.59</v>
      </c>
      <c r="K31" s="84">
        <v>3325</v>
      </c>
      <c r="L31" s="84">
        <v>0</v>
      </c>
      <c r="M31" s="84">
        <v>4215.9399999999996</v>
      </c>
      <c r="N31" s="84">
        <v>0</v>
      </c>
      <c r="O31" s="84">
        <v>0</v>
      </c>
      <c r="P31" s="84">
        <v>5930.33</v>
      </c>
      <c r="Q31" s="84">
        <v>8484.15</v>
      </c>
      <c r="R31" s="84">
        <v>4163.04</v>
      </c>
      <c r="S31" s="84">
        <v>0</v>
      </c>
      <c r="T31" s="84">
        <v>2149.6999999999998</v>
      </c>
      <c r="U31" s="88">
        <f t="shared" si="1"/>
        <v>2301.2525405405408</v>
      </c>
      <c r="V31" s="89">
        <f t="shared" si="5"/>
        <v>191.77104504504507</v>
      </c>
    </row>
    <row r="32" spans="1:23" x14ac:dyDescent="0.3">
      <c r="A32" s="63" t="s">
        <v>38</v>
      </c>
      <c r="B32" s="70">
        <v>200</v>
      </c>
      <c r="C32" s="87">
        <f t="shared" si="6"/>
        <v>324883.70999999996</v>
      </c>
      <c r="D32" s="84">
        <v>139536.51</v>
      </c>
      <c r="E32" s="84">
        <v>34097.86</v>
      </c>
      <c r="F32" s="84">
        <v>8</v>
      </c>
      <c r="G32" s="84"/>
      <c r="H32" s="84">
        <v>85621.45</v>
      </c>
      <c r="I32" s="84">
        <v>2060.3200000000002</v>
      </c>
      <c r="J32" s="84">
        <v>7263.92</v>
      </c>
      <c r="K32" s="84">
        <v>3744.41</v>
      </c>
      <c r="L32" s="84">
        <v>0</v>
      </c>
      <c r="M32" s="84">
        <v>6025.4</v>
      </c>
      <c r="N32" s="84">
        <v>0</v>
      </c>
      <c r="O32" s="84">
        <v>0</v>
      </c>
      <c r="P32" s="84">
        <v>9100.7000000000007</v>
      </c>
      <c r="Q32" s="84">
        <v>26514.67</v>
      </c>
      <c r="R32" s="84">
        <v>7069.24</v>
      </c>
      <c r="S32" s="84"/>
      <c r="T32" s="84">
        <v>3841.23</v>
      </c>
      <c r="U32" s="88">
        <f t="shared" si="1"/>
        <v>1624.4185499999999</v>
      </c>
      <c r="V32" s="89">
        <f t="shared" si="5"/>
        <v>135.3682125</v>
      </c>
    </row>
    <row r="33" spans="1:22" x14ac:dyDescent="0.3">
      <c r="A33" s="63" t="s">
        <v>39</v>
      </c>
      <c r="B33" s="70">
        <v>181</v>
      </c>
      <c r="C33" s="87">
        <f t="shared" si="6"/>
        <v>191091.97</v>
      </c>
      <c r="D33" s="84">
        <v>92981.95</v>
      </c>
      <c r="E33" s="84">
        <v>23113.439999999999</v>
      </c>
      <c r="F33" s="84">
        <v>0</v>
      </c>
      <c r="G33" s="84">
        <v>4.8</v>
      </c>
      <c r="H33" s="84">
        <v>36529.64</v>
      </c>
      <c r="I33" s="84">
        <v>350.55</v>
      </c>
      <c r="J33" s="84">
        <v>2364.35</v>
      </c>
      <c r="K33" s="84">
        <v>5159</v>
      </c>
      <c r="L33" s="84">
        <v>0</v>
      </c>
      <c r="M33" s="84">
        <v>4421.7299999999996</v>
      </c>
      <c r="N33" s="84">
        <v>0</v>
      </c>
      <c r="O33" s="84">
        <v>0</v>
      </c>
      <c r="P33" s="84">
        <v>3919.24</v>
      </c>
      <c r="Q33" s="84">
        <v>15211.24</v>
      </c>
      <c r="R33" s="84">
        <v>4167.43</v>
      </c>
      <c r="S33" s="84"/>
      <c r="T33" s="84">
        <v>2868.6</v>
      </c>
      <c r="U33" s="88">
        <f t="shared" si="1"/>
        <v>1055.7567403314918</v>
      </c>
      <c r="V33" s="89">
        <f t="shared" si="5"/>
        <v>87.979728360957651</v>
      </c>
    </row>
    <row r="34" spans="1:22" x14ac:dyDescent="0.3">
      <c r="A34" s="63" t="s">
        <v>40</v>
      </c>
      <c r="B34" s="70">
        <v>128</v>
      </c>
      <c r="C34" s="87">
        <f t="shared" si="6"/>
        <v>393336.79999999993</v>
      </c>
      <c r="D34" s="84">
        <v>253957.46</v>
      </c>
      <c r="E34" s="84">
        <v>64974.46</v>
      </c>
      <c r="F34" s="84">
        <v>0</v>
      </c>
      <c r="G34" s="84">
        <v>6.89</v>
      </c>
      <c r="H34" s="84">
        <v>35496.519999999997</v>
      </c>
      <c r="I34" s="84">
        <v>1916.75</v>
      </c>
      <c r="J34" s="84">
        <v>4509.3900000000003</v>
      </c>
      <c r="K34" s="84">
        <v>2534.16</v>
      </c>
      <c r="L34" s="84">
        <v>0</v>
      </c>
      <c r="M34" s="84">
        <v>2884.85</v>
      </c>
      <c r="N34" s="84">
        <v>0</v>
      </c>
      <c r="O34" s="84">
        <v>0</v>
      </c>
      <c r="P34" s="84">
        <v>4688.3599999999997</v>
      </c>
      <c r="Q34" s="91">
        <v>16946.61</v>
      </c>
      <c r="R34" s="84">
        <v>2314</v>
      </c>
      <c r="S34" s="84">
        <v>0</v>
      </c>
      <c r="T34" s="84">
        <v>3107.35</v>
      </c>
      <c r="U34" s="88">
        <f t="shared" si="1"/>
        <v>3072.9437499999995</v>
      </c>
      <c r="V34" s="89">
        <f t="shared" si="5"/>
        <v>256.07864583333327</v>
      </c>
    </row>
    <row r="35" spans="1:22" x14ac:dyDescent="0.3">
      <c r="A35" s="63" t="s">
        <v>41</v>
      </c>
      <c r="B35" s="70">
        <v>94</v>
      </c>
      <c r="C35" s="87">
        <f t="shared" si="6"/>
        <v>432548.32000000007</v>
      </c>
      <c r="D35" s="84">
        <v>302864.40000000002</v>
      </c>
      <c r="E35" s="84">
        <v>72762.86</v>
      </c>
      <c r="F35" s="84">
        <v>0</v>
      </c>
      <c r="G35" s="84">
        <v>0</v>
      </c>
      <c r="H35" s="84">
        <v>10608.52</v>
      </c>
      <c r="I35" s="84">
        <v>1409.58</v>
      </c>
      <c r="J35" s="84">
        <v>4626.4399999999996</v>
      </c>
      <c r="K35" s="84">
        <v>1755.03</v>
      </c>
      <c r="L35" s="84">
        <v>0</v>
      </c>
      <c r="M35" s="84">
        <v>864.57</v>
      </c>
      <c r="N35" s="84">
        <v>16656.689999999999</v>
      </c>
      <c r="O35" s="84">
        <v>0</v>
      </c>
      <c r="P35" s="84">
        <v>3961.87</v>
      </c>
      <c r="Q35" s="91">
        <v>13167.47</v>
      </c>
      <c r="R35" s="84">
        <v>2664.4</v>
      </c>
      <c r="S35" s="84"/>
      <c r="T35" s="84">
        <v>1206.49</v>
      </c>
      <c r="U35" s="88">
        <f t="shared" si="1"/>
        <v>4601.5778723404264</v>
      </c>
      <c r="V35" s="89">
        <f t="shared" si="5"/>
        <v>383.46482269503554</v>
      </c>
    </row>
    <row r="36" spans="1:22" x14ac:dyDescent="0.3">
      <c r="A36" s="63" t="s">
        <v>43</v>
      </c>
      <c r="B36" s="70">
        <v>126</v>
      </c>
      <c r="C36" s="87">
        <f>SUM(D36:T36)</f>
        <v>248312.14000000004</v>
      </c>
      <c r="D36" s="84">
        <v>140730.95000000001</v>
      </c>
      <c r="E36" s="84">
        <v>33516.74</v>
      </c>
      <c r="F36" s="84">
        <v>8</v>
      </c>
      <c r="G36" s="84">
        <v>0</v>
      </c>
      <c r="H36" s="84">
        <v>14102.35</v>
      </c>
      <c r="I36" s="84">
        <v>689.93</v>
      </c>
      <c r="J36" s="84">
        <v>5165.67</v>
      </c>
      <c r="K36" s="84">
        <v>2265.98</v>
      </c>
      <c r="L36" s="84">
        <v>0</v>
      </c>
      <c r="M36" s="84">
        <v>1610.54</v>
      </c>
      <c r="N36" s="84">
        <v>21810.94</v>
      </c>
      <c r="O36" s="84">
        <v>0</v>
      </c>
      <c r="P36" s="84">
        <v>2428.9899999999998</v>
      </c>
      <c r="Q36" s="84">
        <v>18476.330000000002</v>
      </c>
      <c r="R36" s="84">
        <v>3827.3</v>
      </c>
      <c r="S36" s="84"/>
      <c r="T36" s="84">
        <v>3678.42</v>
      </c>
      <c r="U36" s="88">
        <f t="shared" si="1"/>
        <v>1970.7312698412702</v>
      </c>
      <c r="V36" s="89">
        <f t="shared" si="5"/>
        <v>164.22760582010585</v>
      </c>
    </row>
    <row r="37" spans="1:22" x14ac:dyDescent="0.3">
      <c r="A37" s="63" t="s">
        <v>42</v>
      </c>
      <c r="B37" s="70">
        <v>310</v>
      </c>
      <c r="C37" s="87">
        <f>SUM(D37:T37)</f>
        <v>339714.58999999991</v>
      </c>
      <c r="D37" s="84">
        <v>160895.69</v>
      </c>
      <c r="E37" s="84">
        <v>39648.58</v>
      </c>
      <c r="F37" s="84">
        <v>61.2</v>
      </c>
      <c r="G37" s="84">
        <v>36.32</v>
      </c>
      <c r="H37" s="84">
        <v>56794.42</v>
      </c>
      <c r="I37" s="84">
        <v>1338.18</v>
      </c>
      <c r="J37" s="84">
        <v>12429.91</v>
      </c>
      <c r="K37" s="84">
        <v>7017.8</v>
      </c>
      <c r="L37" s="84">
        <v>0</v>
      </c>
      <c r="M37" s="84">
        <v>13321.61</v>
      </c>
      <c r="N37" s="84">
        <v>0</v>
      </c>
      <c r="O37" s="84">
        <v>0</v>
      </c>
      <c r="P37" s="84">
        <v>9080.0499999999993</v>
      </c>
      <c r="Q37" s="91">
        <v>22740.03</v>
      </c>
      <c r="R37" s="84">
        <v>9476.7199999999993</v>
      </c>
      <c r="S37" s="84"/>
      <c r="T37" s="84">
        <v>6874.08</v>
      </c>
      <c r="U37" s="88">
        <f t="shared" si="1"/>
        <v>1095.853516129032</v>
      </c>
      <c r="V37" s="89">
        <f t="shared" si="5"/>
        <v>91.321126344085997</v>
      </c>
    </row>
    <row r="38" spans="1:22" ht="15" thickBot="1" x14ac:dyDescent="0.35">
      <c r="A38" s="65" t="s">
        <v>44</v>
      </c>
      <c r="B38" s="72">
        <v>300</v>
      </c>
      <c r="C38" s="107">
        <f>SUM(D38:T38)</f>
        <v>341395.03000000014</v>
      </c>
      <c r="D38" s="84">
        <v>164986.07</v>
      </c>
      <c r="E38" s="84">
        <v>39229.47</v>
      </c>
      <c r="F38" s="84">
        <v>0</v>
      </c>
      <c r="G38" s="84">
        <v>0</v>
      </c>
      <c r="H38" s="84">
        <v>21948.67</v>
      </c>
      <c r="I38" s="84">
        <v>4328.46</v>
      </c>
      <c r="J38" s="84">
        <v>9958.1200000000008</v>
      </c>
      <c r="K38" s="84">
        <v>6686.5</v>
      </c>
      <c r="L38" s="84">
        <v>66.010000000000005</v>
      </c>
      <c r="M38" s="84">
        <v>3712.57</v>
      </c>
      <c r="N38" s="84">
        <v>46951.93</v>
      </c>
      <c r="O38" s="84">
        <v>0</v>
      </c>
      <c r="P38" s="84">
        <v>4620.53</v>
      </c>
      <c r="Q38" s="84">
        <v>25642.28</v>
      </c>
      <c r="R38" s="84">
        <v>6653.77</v>
      </c>
      <c r="S38" s="84">
        <v>0</v>
      </c>
      <c r="T38" s="84">
        <v>6610.65</v>
      </c>
      <c r="U38" s="108">
        <f t="shared" si="1"/>
        <v>1137.9834333333338</v>
      </c>
      <c r="V38" s="109">
        <f t="shared" si="5"/>
        <v>94.831952777777815</v>
      </c>
    </row>
    <row r="39" spans="1:22" ht="15" thickBot="1" x14ac:dyDescent="0.35">
      <c r="A39" s="66" t="s">
        <v>45</v>
      </c>
      <c r="B39" s="73">
        <f t="shared" ref="B39:T39" si="7">B9+B25</f>
        <v>4959</v>
      </c>
      <c r="C39" s="112">
        <f t="shared" si="7"/>
        <v>11585195.279999997</v>
      </c>
      <c r="D39" s="113">
        <f t="shared" si="7"/>
        <v>7559188.8199999994</v>
      </c>
      <c r="E39" s="113">
        <f t="shared" si="7"/>
        <v>1883001.47</v>
      </c>
      <c r="F39" s="113">
        <f t="shared" si="7"/>
        <v>478.40000000000003</v>
      </c>
      <c r="G39" s="113">
        <f t="shared" si="7"/>
        <v>192.73</v>
      </c>
      <c r="H39" s="113">
        <f t="shared" si="7"/>
        <v>920906.00000000012</v>
      </c>
      <c r="I39" s="113">
        <f t="shared" si="7"/>
        <v>40098.79</v>
      </c>
      <c r="J39" s="113">
        <f t="shared" si="7"/>
        <v>171507.05</v>
      </c>
      <c r="K39" s="113">
        <f t="shared" si="7"/>
        <v>96961.03</v>
      </c>
      <c r="L39" s="113">
        <f t="shared" si="7"/>
        <v>19563.71</v>
      </c>
      <c r="M39" s="113">
        <f t="shared" si="7"/>
        <v>96604.94</v>
      </c>
      <c r="N39" s="113">
        <f t="shared" si="7"/>
        <v>141266.79999999999</v>
      </c>
      <c r="O39" s="113">
        <f t="shared" si="7"/>
        <v>0</v>
      </c>
      <c r="P39" s="113">
        <f t="shared" si="7"/>
        <v>144515.16999999998</v>
      </c>
      <c r="Q39" s="113">
        <f t="shared" si="7"/>
        <v>296759.46999999997</v>
      </c>
      <c r="R39" s="113">
        <f t="shared" si="7"/>
        <v>143881.51</v>
      </c>
      <c r="S39" s="113">
        <f>S9+S25</f>
        <v>0</v>
      </c>
      <c r="T39" s="114">
        <f t="shared" si="7"/>
        <v>70269.389999999985</v>
      </c>
      <c r="U39" s="110">
        <f t="shared" si="1"/>
        <v>2336.1958620689652</v>
      </c>
      <c r="V39" s="111">
        <f>U39/12</f>
        <v>194.68298850574709</v>
      </c>
    </row>
    <row r="40" spans="1:22" ht="15" customHeight="1" x14ac:dyDescent="0.3">
      <c r="A40" s="14" t="s">
        <v>69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x14ac:dyDescent="0.3">
      <c r="A41" s="22"/>
      <c r="B41" s="20"/>
      <c r="C41" s="19"/>
      <c r="D41" s="19"/>
      <c r="E41" s="17"/>
      <c r="F41" s="17"/>
      <c r="G41" s="17"/>
      <c r="H41" s="17"/>
      <c r="I41" s="17"/>
      <c r="J41" s="17"/>
      <c r="K41" s="17"/>
      <c r="L41" s="17"/>
      <c r="M41" s="19"/>
      <c r="N41" s="19"/>
      <c r="O41" s="19"/>
      <c r="P41" s="19"/>
      <c r="Q41" s="19"/>
      <c r="R41" s="19"/>
      <c r="S41" s="19"/>
      <c r="T41" s="23"/>
      <c r="U41" s="24"/>
      <c r="V41" s="24"/>
    </row>
    <row r="42" spans="1:22" x14ac:dyDescent="0.3">
      <c r="A42" s="33" t="s">
        <v>59</v>
      </c>
      <c r="B42" s="20"/>
      <c r="C42" s="19"/>
      <c r="D42" s="19"/>
      <c r="E42" s="17"/>
      <c r="F42" s="17"/>
      <c r="G42" s="17"/>
      <c r="H42" s="17"/>
      <c r="I42" s="17"/>
      <c r="J42" s="17"/>
      <c r="K42" s="17"/>
      <c r="L42" s="17"/>
      <c r="M42" s="19"/>
      <c r="N42" s="19"/>
      <c r="O42" s="19"/>
      <c r="P42" s="19"/>
      <c r="Q42" s="19"/>
      <c r="R42" s="19"/>
      <c r="S42" s="19"/>
      <c r="T42" s="23"/>
      <c r="U42" s="24"/>
      <c r="V42" s="24"/>
    </row>
    <row r="43" spans="1:22" x14ac:dyDescent="0.3">
      <c r="A43" s="33" t="s">
        <v>64</v>
      </c>
      <c r="B43" s="20"/>
      <c r="C43" s="19"/>
      <c r="D43" s="19"/>
      <c r="E43" s="17"/>
      <c r="F43" s="17"/>
      <c r="G43" s="17"/>
      <c r="H43" s="17"/>
      <c r="I43" s="17"/>
      <c r="J43" s="17"/>
      <c r="K43" s="17"/>
      <c r="L43" s="17"/>
      <c r="M43" s="19"/>
      <c r="N43" s="19"/>
      <c r="O43" s="19"/>
      <c r="P43" s="19"/>
      <c r="Q43" s="19"/>
      <c r="R43" s="19"/>
      <c r="S43" s="19"/>
      <c r="T43" s="23"/>
      <c r="U43" s="24"/>
      <c r="V43" s="24"/>
    </row>
    <row r="44" spans="1:22" x14ac:dyDescent="0.3">
      <c r="A44" s="74" t="s">
        <v>63</v>
      </c>
      <c r="B44" s="20"/>
      <c r="C44" s="19"/>
      <c r="D44" s="19"/>
      <c r="E44" s="17"/>
      <c r="F44" s="17"/>
      <c r="G44" s="17"/>
      <c r="H44" s="17"/>
      <c r="I44" s="17"/>
      <c r="J44" s="17"/>
      <c r="K44" s="17"/>
      <c r="L44" s="17"/>
      <c r="M44" s="19"/>
      <c r="N44" s="19"/>
      <c r="O44" s="19"/>
      <c r="P44" s="19"/>
      <c r="Q44" s="19"/>
      <c r="R44" s="19"/>
      <c r="S44" s="19"/>
      <c r="T44" s="23"/>
      <c r="U44" s="24"/>
      <c r="V44" s="24"/>
    </row>
    <row r="45" spans="1:22" ht="15.6" x14ac:dyDescent="0.3">
      <c r="A45" s="13" t="s">
        <v>66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</sheetData>
  <mergeCells count="17">
    <mergeCell ref="Q2:V2"/>
    <mergeCell ref="B4:B7"/>
    <mergeCell ref="C4:C7"/>
    <mergeCell ref="G4:L4"/>
    <mergeCell ref="M4:R4"/>
    <mergeCell ref="U4:V7"/>
    <mergeCell ref="D5:D7"/>
    <mergeCell ref="E5:E7"/>
    <mergeCell ref="A40:V40"/>
    <mergeCell ref="A45:V45"/>
    <mergeCell ref="A4:A7"/>
    <mergeCell ref="A3:V3"/>
    <mergeCell ref="F5:F7"/>
    <mergeCell ref="G5:L5"/>
    <mergeCell ref="M5:R5"/>
    <mergeCell ref="S5:S7"/>
    <mergeCell ref="T5:T7"/>
  </mergeCells>
  <hyperlinks>
    <hyperlink ref="A44" r:id="rId1" xr:uid="{00000000-0004-0000-0000-000000000000}"/>
  </hyperlinks>
  <pageMargins left="0.25" right="0.25" top="0.75" bottom="0.75" header="0.3" footer="0.3"/>
  <pageSetup paperSize="9" scale="4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E10-DF8D-4386-A640-B7B56C3D326E}">
  <sheetPr>
    <pageSetUpPr fitToPage="1"/>
  </sheetPr>
  <dimension ref="A1:Y25"/>
  <sheetViews>
    <sheetView zoomScale="85" zoomScaleNormal="85" workbookViewId="0">
      <selection activeCell="A10" sqref="A10:V10"/>
    </sheetView>
  </sheetViews>
  <sheetFormatPr defaultColWidth="9.109375" defaultRowHeight="14.4" x14ac:dyDescent="0.3"/>
  <cols>
    <col min="1" max="1" width="37.109375" style="34" customWidth="1"/>
    <col min="2" max="2" width="9.88671875" style="35" customWidth="1"/>
    <col min="3" max="3" width="15" style="34" customWidth="1"/>
    <col min="4" max="4" width="14.5546875" style="34" bestFit="1" customWidth="1"/>
    <col min="5" max="5" width="13.33203125" style="34" bestFit="1" customWidth="1"/>
    <col min="6" max="6" width="11.109375" style="34" customWidth="1"/>
    <col min="7" max="7" width="9.44140625" style="34" bestFit="1" customWidth="1"/>
    <col min="8" max="8" width="13.33203125" style="34" bestFit="1" customWidth="1"/>
    <col min="9" max="9" width="12.44140625" style="34" customWidth="1"/>
    <col min="10" max="10" width="14.109375" style="34" customWidth="1"/>
    <col min="11" max="11" width="15.109375" style="34" customWidth="1"/>
    <col min="12" max="12" width="15" style="34" customWidth="1"/>
    <col min="13" max="13" width="13.33203125" style="34" bestFit="1" customWidth="1"/>
    <col min="14" max="14" width="8.33203125" style="34" customWidth="1"/>
    <col min="15" max="15" width="8" style="34" customWidth="1"/>
    <col min="16" max="16" width="12.109375" style="34" bestFit="1" customWidth="1"/>
    <col min="17" max="17" width="14.109375" style="34" customWidth="1"/>
    <col min="18" max="18" width="13.33203125" style="34" bestFit="1" customWidth="1"/>
    <col min="19" max="19" width="8.33203125" style="34" customWidth="1"/>
    <col min="20" max="20" width="14.88671875" style="34" customWidth="1"/>
    <col min="21" max="21" width="10.44140625" style="34" bestFit="1" customWidth="1"/>
    <col min="22" max="22" width="10.6640625" style="34" customWidth="1"/>
    <col min="23" max="23" width="10.44140625" style="34" customWidth="1"/>
    <col min="24" max="24" width="8.44140625" style="34" customWidth="1"/>
    <col min="25" max="25" width="8.88671875" style="34" customWidth="1"/>
    <col min="26" max="16384" width="9.109375" style="34"/>
  </cols>
  <sheetData>
    <row r="1" spans="1:25" ht="19.5" customHeight="1" x14ac:dyDescent="0.3">
      <c r="A1" s="17"/>
      <c r="B1" s="4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41" t="s">
        <v>56</v>
      </c>
    </row>
    <row r="2" spans="1:25" ht="21.6" customHeight="1" x14ac:dyDescent="0.3">
      <c r="A2" s="19"/>
      <c r="B2" s="40"/>
      <c r="C2" s="17"/>
      <c r="D2" s="17"/>
      <c r="E2" s="17"/>
      <c r="F2" s="17"/>
      <c r="G2" s="19"/>
      <c r="H2" s="19"/>
      <c r="I2" s="19"/>
      <c r="J2" s="19"/>
      <c r="K2" s="19"/>
      <c r="L2" s="19"/>
      <c r="M2" s="19"/>
      <c r="N2" s="19"/>
      <c r="O2" s="19"/>
      <c r="P2" s="19"/>
      <c r="Q2" s="128" t="s">
        <v>65</v>
      </c>
      <c r="R2" s="128"/>
      <c r="S2" s="128"/>
      <c r="T2" s="128"/>
      <c r="U2" s="128"/>
      <c r="V2" s="128"/>
    </row>
    <row r="3" spans="1:25" ht="30" customHeight="1" thickBot="1" x14ac:dyDescent="0.35">
      <c r="A3" s="146" t="s">
        <v>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5" x14ac:dyDescent="0.3">
      <c r="A4" s="148" t="s">
        <v>1</v>
      </c>
      <c r="B4" s="151" t="s">
        <v>62</v>
      </c>
      <c r="C4" s="154" t="s">
        <v>55</v>
      </c>
      <c r="D4" s="43">
        <v>1100</v>
      </c>
      <c r="E4" s="44">
        <v>1200</v>
      </c>
      <c r="F4" s="44">
        <v>2100</v>
      </c>
      <c r="G4" s="135">
        <v>2200</v>
      </c>
      <c r="H4" s="136"/>
      <c r="I4" s="136"/>
      <c r="J4" s="136"/>
      <c r="K4" s="136"/>
      <c r="L4" s="137"/>
      <c r="M4" s="135">
        <v>2300</v>
      </c>
      <c r="N4" s="136"/>
      <c r="O4" s="136"/>
      <c r="P4" s="136"/>
      <c r="Q4" s="136"/>
      <c r="R4" s="137"/>
      <c r="S4" s="45">
        <v>2400</v>
      </c>
      <c r="T4" s="46">
        <v>5233</v>
      </c>
      <c r="U4" s="157" t="s">
        <v>58</v>
      </c>
      <c r="V4" s="158"/>
    </row>
    <row r="5" spans="1:25" ht="22.5" customHeight="1" x14ac:dyDescent="0.3">
      <c r="A5" s="149"/>
      <c r="B5" s="152"/>
      <c r="C5" s="155"/>
      <c r="D5" s="8" t="s">
        <v>46</v>
      </c>
      <c r="E5" s="8" t="s">
        <v>47</v>
      </c>
      <c r="F5" s="8" t="s">
        <v>48</v>
      </c>
      <c r="G5" s="5" t="s">
        <v>3</v>
      </c>
      <c r="H5" s="4"/>
      <c r="I5" s="4"/>
      <c r="J5" s="4"/>
      <c r="K5" s="4"/>
      <c r="L5" s="3"/>
      <c r="M5" s="2" t="s">
        <v>4</v>
      </c>
      <c r="N5" s="1"/>
      <c r="O5" s="1"/>
      <c r="P5" s="1"/>
      <c r="Q5" s="1"/>
      <c r="R5" s="121"/>
      <c r="S5" s="122" t="s">
        <v>5</v>
      </c>
      <c r="T5" s="142" t="s">
        <v>6</v>
      </c>
      <c r="U5" s="159"/>
      <c r="V5" s="160"/>
    </row>
    <row r="6" spans="1:25" x14ac:dyDescent="0.3">
      <c r="A6" s="149"/>
      <c r="B6" s="152"/>
      <c r="C6" s="155"/>
      <c r="D6" s="7"/>
      <c r="E6" s="7"/>
      <c r="F6" s="7"/>
      <c r="G6" s="21">
        <v>2210</v>
      </c>
      <c r="H6" s="21">
        <v>2220</v>
      </c>
      <c r="I6" s="21">
        <v>2230</v>
      </c>
      <c r="J6" s="21">
        <v>2240</v>
      </c>
      <c r="K6" s="21">
        <v>2250</v>
      </c>
      <c r="L6" s="21">
        <v>2260</v>
      </c>
      <c r="M6" s="21">
        <v>2310</v>
      </c>
      <c r="N6" s="16">
        <v>2320</v>
      </c>
      <c r="O6" s="39">
        <v>2340</v>
      </c>
      <c r="P6" s="16">
        <v>2350</v>
      </c>
      <c r="Q6" s="16">
        <v>2360</v>
      </c>
      <c r="R6" s="16">
        <v>2370</v>
      </c>
      <c r="S6" s="123"/>
      <c r="T6" s="143"/>
      <c r="U6" s="159"/>
      <c r="V6" s="160"/>
    </row>
    <row r="7" spans="1:25" ht="129" x14ac:dyDescent="0.3">
      <c r="A7" s="150"/>
      <c r="B7" s="153"/>
      <c r="C7" s="156"/>
      <c r="D7" s="6"/>
      <c r="E7" s="6"/>
      <c r="F7" s="6"/>
      <c r="G7" s="26" t="s">
        <v>7</v>
      </c>
      <c r="H7" s="26" t="s">
        <v>8</v>
      </c>
      <c r="I7" s="26" t="s">
        <v>49</v>
      </c>
      <c r="J7" s="27" t="s">
        <v>50</v>
      </c>
      <c r="K7" s="26" t="s">
        <v>9</v>
      </c>
      <c r="L7" s="27" t="s">
        <v>51</v>
      </c>
      <c r="M7" s="26" t="s">
        <v>10</v>
      </c>
      <c r="N7" s="28" t="s">
        <v>52</v>
      </c>
      <c r="O7" s="29" t="s">
        <v>11</v>
      </c>
      <c r="P7" s="29" t="s">
        <v>12</v>
      </c>
      <c r="Q7" s="28" t="s">
        <v>54</v>
      </c>
      <c r="R7" s="29" t="s">
        <v>13</v>
      </c>
      <c r="S7" s="124"/>
      <c r="T7" s="144"/>
      <c r="U7" s="159"/>
      <c r="V7" s="160"/>
      <c r="W7" s="38"/>
      <c r="X7" s="37"/>
      <c r="Y7" s="37"/>
    </row>
    <row r="8" spans="1:25" ht="10.5" customHeight="1" thickBot="1" x14ac:dyDescent="0.35">
      <c r="A8" s="47">
        <v>1</v>
      </c>
      <c r="B8" s="48">
        <v>2</v>
      </c>
      <c r="C8" s="49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19</v>
      </c>
      <c r="U8" s="51" t="s">
        <v>14</v>
      </c>
      <c r="V8" s="52" t="s">
        <v>15</v>
      </c>
      <c r="W8" s="36"/>
    </row>
    <row r="9" spans="1:25" s="25" customFormat="1" ht="59.25" customHeight="1" thickBot="1" x14ac:dyDescent="0.35">
      <c r="A9" s="53" t="s">
        <v>57</v>
      </c>
      <c r="B9" s="120">
        <v>757</v>
      </c>
      <c r="C9" s="118">
        <f>SUM(D9:T9)</f>
        <v>411957.9</v>
      </c>
      <c r="D9" s="118">
        <v>182493.92</v>
      </c>
      <c r="E9" s="118">
        <v>45923.72</v>
      </c>
      <c r="F9" s="118">
        <v>245.8</v>
      </c>
      <c r="G9" s="118">
        <v>0</v>
      </c>
      <c r="H9" s="118">
        <v>72078.28</v>
      </c>
      <c r="I9" s="118">
        <v>5130.18</v>
      </c>
      <c r="J9" s="118">
        <v>13855.03</v>
      </c>
      <c r="K9" s="118">
        <v>15486.82</v>
      </c>
      <c r="L9" s="118">
        <v>14426.84</v>
      </c>
      <c r="M9" s="118">
        <v>12499.7</v>
      </c>
      <c r="N9" s="118">
        <v>0</v>
      </c>
      <c r="O9" s="118">
        <v>0</v>
      </c>
      <c r="P9" s="118">
        <v>9103.9699999999993</v>
      </c>
      <c r="Q9" s="118">
        <v>1964.62</v>
      </c>
      <c r="R9" s="118">
        <v>24334.89</v>
      </c>
      <c r="S9" s="118"/>
      <c r="T9" s="118">
        <v>14414.13</v>
      </c>
      <c r="U9" s="118">
        <f>C9/B9</f>
        <v>544.19801849405553</v>
      </c>
      <c r="V9" s="119">
        <f>U9/12</f>
        <v>45.34983487450463</v>
      </c>
      <c r="W9" s="30"/>
    </row>
    <row r="10" spans="1:25" s="25" customFormat="1" ht="24" customHeight="1" x14ac:dyDescent="0.3">
      <c r="A10" s="145" t="s">
        <v>67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</row>
    <row r="11" spans="1:25" s="25" customFormat="1" x14ac:dyDescent="0.3">
      <c r="A11" s="22"/>
      <c r="B11" s="20"/>
      <c r="C11" s="19"/>
      <c r="D11" s="19"/>
      <c r="E11" s="17"/>
      <c r="F11" s="17"/>
      <c r="G11" s="17"/>
      <c r="H11" s="17"/>
      <c r="I11" s="17"/>
      <c r="J11" s="17"/>
      <c r="K11" s="17"/>
      <c r="L11" s="17"/>
      <c r="M11" s="19"/>
      <c r="N11" s="19"/>
      <c r="O11" s="19"/>
      <c r="P11" s="19"/>
      <c r="Q11" s="19"/>
      <c r="R11" s="19"/>
      <c r="S11" s="19"/>
      <c r="T11" s="23"/>
      <c r="U11" s="24"/>
      <c r="V11" s="24"/>
    </row>
    <row r="12" spans="1:25" s="25" customFormat="1" x14ac:dyDescent="0.3">
      <c r="A12" s="33"/>
      <c r="B12" s="20"/>
      <c r="C12" s="19"/>
      <c r="D12" s="19"/>
      <c r="E12" s="17"/>
      <c r="F12" s="17"/>
      <c r="G12" s="17"/>
      <c r="H12" s="17"/>
      <c r="I12" s="17"/>
      <c r="J12" s="17"/>
      <c r="K12" s="17"/>
      <c r="L12" s="17"/>
      <c r="M12" s="19"/>
      <c r="N12" s="19"/>
      <c r="O12" s="19"/>
      <c r="P12" s="19"/>
      <c r="Q12" s="19"/>
      <c r="R12" s="19"/>
      <c r="S12" s="19"/>
      <c r="T12" s="23"/>
      <c r="U12" s="24"/>
      <c r="V12" s="24"/>
    </row>
    <row r="13" spans="1:25" s="25" customFormat="1" x14ac:dyDescent="0.3">
      <c r="A13" s="33" t="s">
        <v>59</v>
      </c>
      <c r="B13" s="20"/>
      <c r="C13" s="19"/>
      <c r="D13" s="19"/>
      <c r="E13" s="17"/>
      <c r="F13" s="17"/>
      <c r="G13" s="17"/>
      <c r="H13" s="17"/>
      <c r="I13" s="17"/>
      <c r="J13" s="17"/>
      <c r="K13" s="17"/>
      <c r="L13" s="17"/>
      <c r="M13" s="19"/>
      <c r="N13" s="19"/>
      <c r="O13" s="19"/>
      <c r="P13" s="19"/>
      <c r="Q13" s="19"/>
      <c r="R13" s="19"/>
      <c r="S13" s="19"/>
      <c r="T13" s="23"/>
      <c r="U13" s="24"/>
      <c r="V13" s="24"/>
    </row>
    <row r="14" spans="1:25" s="25" customFormat="1" x14ac:dyDescent="0.3">
      <c r="A14" s="33" t="s">
        <v>64</v>
      </c>
      <c r="B14" s="20"/>
      <c r="C14" s="19"/>
      <c r="D14" s="19"/>
      <c r="E14" s="17"/>
      <c r="F14" s="17"/>
      <c r="G14" s="17"/>
      <c r="H14" s="17"/>
      <c r="I14" s="17"/>
      <c r="J14" s="17"/>
      <c r="K14" s="17"/>
      <c r="L14" s="17"/>
      <c r="M14" s="19"/>
      <c r="N14" s="19"/>
      <c r="O14" s="19"/>
      <c r="P14" s="19"/>
      <c r="Q14" s="19"/>
      <c r="R14" s="19"/>
      <c r="S14" s="19"/>
      <c r="T14" s="23"/>
      <c r="U14" s="24"/>
      <c r="V14" s="24"/>
    </row>
    <row r="15" spans="1:25" s="25" customFormat="1" x14ac:dyDescent="0.3">
      <c r="A15" s="74" t="s">
        <v>63</v>
      </c>
      <c r="B15" s="20"/>
      <c r="C15" s="19"/>
      <c r="D15" s="19"/>
      <c r="E15" s="17"/>
      <c r="F15" s="17"/>
      <c r="G15" s="17"/>
      <c r="H15" s="17"/>
      <c r="I15" s="17"/>
      <c r="J15" s="17"/>
      <c r="K15" s="17"/>
      <c r="L15" s="17"/>
      <c r="M15" s="19"/>
      <c r="N15" s="19"/>
      <c r="O15" s="19"/>
      <c r="P15" s="19"/>
      <c r="Q15" s="19"/>
      <c r="R15" s="19"/>
      <c r="S15" s="19"/>
      <c r="T15" s="23"/>
      <c r="U15" s="24"/>
      <c r="V15" s="24"/>
    </row>
    <row r="16" spans="1:25" s="25" customFormat="1" ht="15.6" x14ac:dyDescent="0.3">
      <c r="A16" s="13" t="s">
        <v>66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8" spans="2:2" x14ac:dyDescent="0.3">
      <c r="B18" s="34"/>
    </row>
    <row r="19" spans="2:2" x14ac:dyDescent="0.3">
      <c r="B19" s="34"/>
    </row>
    <row r="20" spans="2:2" x14ac:dyDescent="0.3">
      <c r="B20" s="34"/>
    </row>
    <row r="21" spans="2:2" x14ac:dyDescent="0.3">
      <c r="B21" s="34"/>
    </row>
    <row r="22" spans="2:2" x14ac:dyDescent="0.3">
      <c r="B22" s="34"/>
    </row>
    <row r="23" spans="2:2" x14ac:dyDescent="0.3">
      <c r="B23" s="34"/>
    </row>
    <row r="24" spans="2:2" x14ac:dyDescent="0.3">
      <c r="B24" s="34"/>
    </row>
    <row r="25" spans="2:2" x14ac:dyDescent="0.3">
      <c r="B25" s="34"/>
    </row>
  </sheetData>
  <mergeCells count="17">
    <mergeCell ref="M5:R5"/>
    <mergeCell ref="Q2:V2"/>
    <mergeCell ref="S5:S7"/>
    <mergeCell ref="T5:T7"/>
    <mergeCell ref="A16:V16"/>
    <mergeCell ref="A10:V10"/>
    <mergeCell ref="A3:V3"/>
    <mergeCell ref="A4:A7"/>
    <mergeCell ref="B4:B7"/>
    <mergeCell ref="C4:C7"/>
    <mergeCell ref="G4:L4"/>
    <mergeCell ref="M4:R4"/>
    <mergeCell ref="U4:V7"/>
    <mergeCell ref="D5:D7"/>
    <mergeCell ref="E5:E7"/>
    <mergeCell ref="F5:F7"/>
    <mergeCell ref="G5:L5"/>
  </mergeCells>
  <hyperlinks>
    <hyperlink ref="A15" r:id="rId1" xr:uid="{00000000-0004-0000-0100-000000000000}"/>
  </hyperlinks>
  <pageMargins left="0.118110236220472" right="0.118110236220472" top="0.15748031496063" bottom="0.15748031496063" header="0.31496062992126" footer="0.31496062992126"/>
  <pageSetup paperSize="9" scale="4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PAŠVALDĪBAS_01.01.2026.</vt:lpstr>
      <vt:lpstr>PRIVĀTĀS IZGL_IEST_01.01.2026.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Uldis Katlaps</dc:creator>
  <cp:keywords/>
  <dc:description/>
  <cp:lastModifiedBy>Aija Šprunka</cp:lastModifiedBy>
  <cp:lastPrinted>2026-02-12T15:32:04Z</cp:lastPrinted>
  <dcterms:created xsi:type="dcterms:W3CDTF">2021-10-03T14:35:38Z</dcterms:created>
  <dcterms:modified xsi:type="dcterms:W3CDTF">2026-02-25T08:08:50Z</dcterms:modified>
  <cp:category/>
</cp:coreProperties>
</file>