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13 Talsu novada vidusskolai\"/>
    </mc:Choice>
  </mc:AlternateContent>
  <xr:revisionPtr revIDLastSave="0" documentId="13_ncr:1_{34DFA006-90DD-4736-975D-92D7EF333F1E}" xr6:coauthVersionLast="47" xr6:coauthVersionMax="47" xr10:uidLastSave="{00000000-0000-0000-0000-000000000000}"/>
  <bookViews>
    <workbookView xWindow="-28920" yWindow="2565" windowWidth="29040" windowHeight="15720" xr2:uid="{41F8689F-9D27-4DE9-B8FC-35170880E32E}"/>
  </bookViews>
  <sheets>
    <sheet name="Kopsavilkums" sheetId="1" r:id="rId1"/>
    <sheet name="Tame1-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E22" i="2"/>
  <c r="E48" i="2"/>
  <c r="E46" i="2"/>
  <c r="E45" i="2"/>
  <c r="E36" i="2"/>
  <c r="E35" i="2"/>
  <c r="E33" i="2"/>
  <c r="E32" i="2"/>
  <c r="E27" i="2"/>
  <c r="E25" i="2"/>
  <c r="E29" i="2" s="1"/>
  <c r="E24" i="2"/>
  <c r="E28" i="2" l="1"/>
  <c r="E26" i="2"/>
</calcChain>
</file>

<file path=xl/sharedStrings.xml><?xml version="1.0" encoding="utf-8"?>
<sst xmlns="http://schemas.openxmlformats.org/spreadsheetml/2006/main" count="174" uniqueCount="108">
  <si>
    <t>Kopsavilkums Nr.1</t>
  </si>
  <si>
    <t>(būvdarbu veids vai konstruktīvā elemnta nosaukums)</t>
  </si>
  <si>
    <t>Būves nosaukums:</t>
  </si>
  <si>
    <t>Objekta adrese:</t>
  </si>
  <si>
    <t>Talsu novada vidusskola, K.Mīlenbaha iela 30, Talsi</t>
  </si>
  <si>
    <t>Būvuzņēmējs:</t>
  </si>
  <si>
    <t>Pasūtījuma Nr.:</t>
  </si>
  <si>
    <t>Par kopējo summu</t>
  </si>
  <si>
    <t>EURO</t>
  </si>
  <si>
    <t>Kopējā darbietilpība</t>
  </si>
  <si>
    <t>c/h</t>
  </si>
  <si>
    <t>Nr.p.k.</t>
  </si>
  <si>
    <t>Kods, tāmes Nr.</t>
  </si>
  <si>
    <t>Darba veids vai konstruktīvā elementa nosaukums</t>
  </si>
  <si>
    <t>Tāmes izmaksas (Eur)</t>
  </si>
  <si>
    <t>Tai skaitā</t>
  </si>
  <si>
    <t>Darba alga (Eur)</t>
  </si>
  <si>
    <t>Būvizstrādājumi (Eur)</t>
  </si>
  <si>
    <t>Mehānismi (Eur)</t>
  </si>
  <si>
    <t>Darbietilpība c/h</t>
  </si>
  <si>
    <t>Nr.1-1</t>
  </si>
  <si>
    <t>Kopā</t>
  </si>
  <si>
    <t>Virsizdevumi %</t>
  </si>
  <si>
    <t>t.sk. darba aizsardzībai</t>
  </si>
  <si>
    <t>Peļņa %</t>
  </si>
  <si>
    <t>PAVISAM KOPĀ</t>
  </si>
  <si>
    <t>LOKĀLA TĀME Nr.1-1</t>
  </si>
  <si>
    <t>Objekta nosaukums: Talsu novada vidusskola, K.Mīlenbaha iela 30, Talsi</t>
  </si>
  <si>
    <t>Objekta adrese:  K.Mīlenbaha iela 30, Talsi</t>
  </si>
  <si>
    <t>Nr. p. 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</si>
  <si>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</si>
  <si>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</si>
  <si>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</si>
  <si>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</si>
  <si>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</si>
  <si>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</si>
  <si>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</si>
  <si>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</si>
  <si>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</si>
  <si>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</si>
  <si>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</si>
  <si>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</si>
  <si>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darbietilpība (C/h)</t>
  </si>
  <si>
    <t>summa (EUR)</t>
  </si>
  <si>
    <t>Demontāžas darbi</t>
  </si>
  <si>
    <t>l.c.</t>
  </si>
  <si>
    <t>Esošās elektroinstalācijas demontāža</t>
  </si>
  <si>
    <t>kompl.</t>
  </si>
  <si>
    <t xml:space="preserve">Attīrīt sienas no dažādu veidu apdarēm </t>
  </si>
  <si>
    <t>m2</t>
  </si>
  <si>
    <t>Durvju demontāža/montāža 900 mm, ailu padare</t>
  </si>
  <si>
    <t>gb</t>
  </si>
  <si>
    <t>Grīdas seguma un atslāņojošā pamatojuma demontāža</t>
  </si>
  <si>
    <t>Mēbeļu iznešana no grupas telpas uz pagraba telpām un sanešana atpakaļ pēc darbu beigšanas</t>
  </si>
  <si>
    <t>Sienas</t>
  </si>
  <si>
    <t xml:space="preserve">Sienu apšūšana ar parasto GKB riģipsi vienā kārtā pa metāla karkasu </t>
  </si>
  <si>
    <t xml:space="preserve">Riģipša virsmu gruntēšana </t>
  </si>
  <si>
    <t>TIEFGRUND LF vai ekvivalents</t>
  </si>
  <si>
    <t>l</t>
  </si>
  <si>
    <t>Špakteļmassa Uniflott vai ekvivalents</t>
  </si>
  <si>
    <t>kg</t>
  </si>
  <si>
    <t>Šuvju lente</t>
  </si>
  <si>
    <t>m</t>
  </si>
  <si>
    <t>Špakteļmassa VETONIT LR vai ekvivalents</t>
  </si>
  <si>
    <t>Smilšpapīrs</t>
  </si>
  <si>
    <t>Palīgmateriāli,  stūra leņķi utl</t>
  </si>
  <si>
    <t>kpl</t>
  </si>
  <si>
    <t>Krāsojamo tapešu līmešana</t>
  </si>
  <si>
    <t>Tapetes</t>
  </si>
  <si>
    <t>līme</t>
  </si>
  <si>
    <t>Sienu gruntēšana, krāsošana vairākos krāsu toņos</t>
  </si>
  <si>
    <t>Grunts</t>
  </si>
  <si>
    <t>Tonēta krāsa</t>
  </si>
  <si>
    <t>Griesti</t>
  </si>
  <si>
    <t>Grīdas</t>
  </si>
  <si>
    <t>lamināta parketa apakšklājs 7mm,</t>
  </si>
  <si>
    <t xml:space="preserve"> lamināts - ozols 33. klase 8mm</t>
  </si>
  <si>
    <t xml:space="preserve"> PVC plastmasas grīdas līstes montāža</t>
  </si>
  <si>
    <t>t/m</t>
  </si>
  <si>
    <t xml:space="preserve"> PVC plastmasas grīdas līste</t>
  </si>
  <si>
    <t>Elektromontāžas darbi</t>
  </si>
  <si>
    <t>Kabeļu 3x1,5 montāza</t>
  </si>
  <si>
    <t>Montēt jaunus piekārtos griestu gaismas ķermeņus (LED panelis 595x595 48W 3000K 4080lm)</t>
  </si>
  <si>
    <t>gab</t>
  </si>
  <si>
    <t>Divpoli zemapmetuma slēdzis IP 20 220 V 10 A</t>
  </si>
  <si>
    <t xml:space="preserve">4-vietigs kontaktligzda grīdas kārbā </t>
  </si>
  <si>
    <t>Dažādi darbi</t>
  </si>
  <si>
    <t>Būvgružu savākšana , nogādāšana konteinerā un aizvešana (8m3)</t>
  </si>
  <si>
    <t>kont</t>
  </si>
  <si>
    <t>Tiešās izmaksas kopā, t.sk. darba devēja sociālais nodoklis (23,59%)</t>
  </si>
  <si>
    <t>Kancelejas kabineta remontdarbi</t>
  </si>
  <si>
    <t>Tāme sastādīta 2023.gada tirgus cenās pamatojoties uz Tehnisko specifikāciju</t>
  </si>
  <si>
    <t xml:space="preserve">Grīdas līdzināšana ar saplāksni 18mm uz koka karkasa </t>
  </si>
  <si>
    <t>Grīdas plakņu stiprināšana ar 12mm saplāksni</t>
  </si>
  <si>
    <t>Kabeļu 3x2,5 montāza</t>
  </si>
  <si>
    <t>Kancelejas kabineta remontdarbi, Talsu novada  vidusskola, K.Mīlenbaha iela 30, Talsi</t>
  </si>
  <si>
    <r>
      <t>m</t>
    </r>
    <r>
      <rPr>
        <vertAlign val="superscript"/>
        <sz val="8"/>
        <rFont val="Times New Roman"/>
        <family val="1"/>
        <charset val="186"/>
      </rPr>
      <t>2</t>
    </r>
  </si>
  <si>
    <t xml:space="preserve">  ģipškartona loksnes 1200x3000x12,5mm + 10%</t>
  </si>
  <si>
    <t>metāla karkass, stiprinājuma elementi</t>
  </si>
  <si>
    <t xml:space="preserve">Riģipša virsmu šuvju aizdare  iestrādājot šuvēs sietiņlentu, slīpēšana, nobeiguma špakteļmasas kārtas uzklāšana un slīpēšana  </t>
  </si>
  <si>
    <t>Pašizlīdzinošā masa grīdām 1-45mm 25kg</t>
  </si>
  <si>
    <t>Minerālšķiedras piekaramo griestu izbūbve</t>
  </si>
  <si>
    <t>Minerālšķiedras piekaramie griesti + piekaramo griestu konstrukcija</t>
  </si>
  <si>
    <t>Griestu sagatavošana piekaramo griestu izbūvei</t>
  </si>
  <si>
    <t>Tāmes izmaksas EUR</t>
  </si>
  <si>
    <t>Kancelejas kabineta remontdarbi Talsu novada vidusskolā</t>
  </si>
  <si>
    <t>1. pielikums
Cenu aptaujai “Kancelejas kabineta remontdarbi 
Talsu novada vidusskolā”, identifikācijas Nr. TNPz 2023/13</t>
  </si>
  <si>
    <t>Būves nosaukums: Kancelejas kabineta remontdarbi Talsu novada vidusskolā, K.Mīlenbaha iela 30, Talsi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</si>
</sst>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186"/>
    </font>
    <font>
      <sz val="8"/>
      <color indexed="8"/>
      <name val="Times New Roman"/>
      <family val="1"/>
    </font>
    <font>
      <vertAlign val="superscript"/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Arial"/>
      <family val="2"/>
      <charset val="186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2" fillId="0" borderId="0"/>
  </cellStyleXfs>
  <cellXfs count="150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4" fontId="3" fillId="2" borderId="0" xfId="0" applyNumberFormat="1" applyFont="1" applyFill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16" fontId="4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4" fontId="4" fillId="4" borderId="0" xfId="0" applyNumberFormat="1" applyFont="1" applyFill="1"/>
    <xf numFmtId="0" fontId="4" fillId="4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4" fontId="3" fillId="0" borderId="10" xfId="2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4" fontId="4" fillId="0" borderId="10" xfId="3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8" fillId="4" borderId="0" xfId="0" applyFont="1" applyFill="1" applyAlignment="1">
      <alignment horizontal="left"/>
    </xf>
    <xf numFmtId="2" fontId="4" fillId="0" borderId="0" xfId="0" applyNumberFormat="1" applyFont="1" applyAlignment="1">
      <alignment vertical="top"/>
    </xf>
    <xf numFmtId="4" fontId="6" fillId="0" borderId="0" xfId="0" applyNumberFormat="1" applyFont="1"/>
    <xf numFmtId="14" fontId="8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0" fontId="16" fillId="0" borderId="0" xfId="0" applyFont="1"/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4" fontId="13" fillId="0" borderId="2" xfId="5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3" fontId="13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43" fontId="13" fillId="4" borderId="2" xfId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/>
    </xf>
    <xf numFmtId="43" fontId="13" fillId="0" borderId="2" xfId="1" applyFont="1" applyBorder="1" applyAlignment="1">
      <alignment horizontal="center" vertical="center"/>
    </xf>
    <xf numFmtId="0" fontId="19" fillId="0" borderId="0" xfId="6" applyFont="1"/>
    <xf numFmtId="0" fontId="14" fillId="0" borderId="2" xfId="0" applyFont="1" applyBorder="1" applyAlignment="1">
      <alignment horizontal="center" vertical="center"/>
    </xf>
    <xf numFmtId="0" fontId="21" fillId="0" borderId="0" xfId="9" applyFont="1"/>
    <xf numFmtId="0" fontId="21" fillId="0" borderId="2" xfId="9" applyFont="1" applyBorder="1" applyAlignment="1">
      <alignment horizontal="center" vertical="center" wrapText="1"/>
    </xf>
    <xf numFmtId="2" fontId="21" fillId="4" borderId="2" xfId="9" applyNumberFormat="1" applyFont="1" applyFill="1" applyBorder="1" applyAlignment="1">
      <alignment horizontal="center" vertical="center" wrapText="1"/>
    </xf>
    <xf numFmtId="43" fontId="21" fillId="0" borderId="2" xfId="1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11" applyFont="1" applyAlignment="1">
      <alignment vertical="center"/>
    </xf>
    <xf numFmtId="0" fontId="17" fillId="0" borderId="0" xfId="11" applyFont="1" applyAlignment="1">
      <alignment horizontal="center" vertical="center"/>
    </xf>
    <xf numFmtId="4" fontId="17" fillId="0" borderId="0" xfId="11" applyNumberFormat="1" applyFont="1" applyAlignment="1">
      <alignment vertical="center"/>
    </xf>
    <xf numFmtId="0" fontId="24" fillId="0" borderId="0" xfId="0" applyFont="1" applyAlignment="1">
      <alignment horizontal="left" vertical="top" wrapText="1"/>
    </xf>
    <xf numFmtId="0" fontId="25" fillId="4" borderId="0" xfId="0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4" fontId="26" fillId="0" borderId="0" xfId="0" applyNumberFormat="1" applyFont="1"/>
    <xf numFmtId="14" fontId="25" fillId="0" borderId="0" xfId="0" applyNumberFormat="1" applyFont="1" applyAlignment="1">
      <alignment horizontal="left"/>
    </xf>
    <xf numFmtId="2" fontId="13" fillId="4" borderId="2" xfId="8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vertical="justify"/>
    </xf>
    <xf numFmtId="4" fontId="13" fillId="4" borderId="2" xfId="5" applyNumberFormat="1" applyFont="1" applyFill="1" applyBorder="1" applyAlignment="1">
      <alignment horizontal="center" vertical="center" wrapText="1"/>
    </xf>
    <xf numFmtId="43" fontId="13" fillId="4" borderId="2" xfId="1" applyFont="1" applyFill="1" applyBorder="1" applyAlignment="1">
      <alignment horizontal="center" vertical="center"/>
    </xf>
    <xf numFmtId="43" fontId="21" fillId="4" borderId="2" xfId="1" applyFont="1" applyFill="1" applyBorder="1" applyAlignment="1">
      <alignment horizontal="center" vertical="center" wrapText="1"/>
    </xf>
    <xf numFmtId="2" fontId="17" fillId="4" borderId="0" xfId="0" applyNumberFormat="1" applyFont="1" applyFill="1" applyAlignment="1">
      <alignment horizontal="center" vertical="center"/>
    </xf>
    <xf numFmtId="0" fontId="17" fillId="4" borderId="0" xfId="1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/>
    <xf numFmtId="2" fontId="3" fillId="3" borderId="2" xfId="0" applyNumberFormat="1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right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textRotation="90"/>
    </xf>
    <xf numFmtId="0" fontId="14" fillId="3" borderId="2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 wrapText="1"/>
    </xf>
    <xf numFmtId="2" fontId="13" fillId="4" borderId="2" xfId="7" applyNumberFormat="1" applyFont="1" applyFill="1" applyBorder="1" applyAlignment="1">
      <alignment horizontal="left" vertical="center" wrapText="1"/>
    </xf>
    <xf numFmtId="2" fontId="13" fillId="4" borderId="2" xfId="8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2" fontId="13" fillId="4" borderId="2" xfId="0" applyNumberFormat="1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1" fillId="0" borderId="2" xfId="9" applyFont="1" applyBorder="1" applyAlignment="1">
      <alignment wrapText="1"/>
    </xf>
    <xf numFmtId="0" fontId="13" fillId="0" borderId="2" xfId="0" applyFont="1" applyBorder="1" applyAlignment="1">
      <alignment wrapText="1"/>
    </xf>
  </cellXfs>
  <cellStyles count="12">
    <cellStyle name="Excel Built-in Normal 2" xfId="6" xr:uid="{4B754ACB-7594-4715-8890-A6DFABCC7525}"/>
    <cellStyle name="Excel Built-in Normal 2 2" xfId="9" xr:uid="{C6DA1C65-D595-48D3-BE42-0E9AF5DDB677}"/>
    <cellStyle name="Komats" xfId="1" builtinId="3"/>
    <cellStyle name="Normal 10 2" xfId="8" xr:uid="{9F220D4E-FB6F-42A4-82DB-91EA3B6E2003}"/>
    <cellStyle name="Normal 2 2 2" xfId="7" xr:uid="{06C62C73-487F-434E-9A2A-9A36C78E4ACD}"/>
    <cellStyle name="Normal 6 2 2_1) Visparceltn annapapild" xfId="4" xr:uid="{55373BD9-E7F2-4F07-806C-B263A7D9B0C8}"/>
    <cellStyle name="Normal_Dzivoklis Alberta iela" xfId="5" xr:uid="{B57EB9DA-07D2-495F-870B-6E67FC77BDF6}"/>
    <cellStyle name="Normal_Sheet2" xfId="11" xr:uid="{F5B822FD-6CF9-4DFA-92C9-A87523B63F80}"/>
    <cellStyle name="Normal_Tame Gulbenes gimnazija g.v." xfId="3" xr:uid="{1BA13831-1021-418C-85DB-FBD748F6B581}"/>
    <cellStyle name="Normal_Tames_sask_ar_Not_1014_Kāpņe flīzēšanas darbi" xfId="2" xr:uid="{9B74BE78-222F-4FD0-B130-5D54F07F4698}"/>
    <cellStyle name="Parasts" xfId="0" builtinId="0"/>
    <cellStyle name="Parasts 2 2" xfId="10" xr:uid="{2EB66D46-ABE8-4D14-B4BA-A093C35167DC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500-EAD7-485A-ACC5-E5C115B16818}">
  <dimension ref="A1:K29"/>
  <sheetViews>
    <sheetView tabSelected="1" workbookViewId="0">
      <selection activeCell="D1" sqref="D1:I3"/>
    </sheetView>
  </sheetViews>
  <sheetFormatPr defaultColWidth="6.5546875" defaultRowHeight="15.6" x14ac:dyDescent="0.3"/>
  <cols>
    <col min="1" max="1" width="4.6640625" style="42" customWidth="1"/>
    <col min="2" max="2" width="14.5546875" style="42" customWidth="1"/>
    <col min="3" max="3" width="42.44140625" style="43" customWidth="1"/>
    <col min="4" max="4" width="8.33203125" style="43" customWidth="1"/>
    <col min="5" max="5" width="16.33203125" style="49" customWidth="1"/>
    <col min="6" max="6" width="11.44140625" style="42" customWidth="1"/>
    <col min="7" max="7" width="10.109375" style="50" customWidth="1"/>
    <col min="8" max="8" width="11.44140625" style="45" customWidth="1"/>
    <col min="9" max="9" width="12.44140625" style="45" customWidth="1"/>
    <col min="10" max="255" width="8.6640625" style="3" customWidth="1"/>
    <col min="256" max="257" width="6.5546875" style="3"/>
    <col min="258" max="258" width="18.33203125" style="3" customWidth="1"/>
    <col min="259" max="259" width="43.5546875" style="3" customWidth="1"/>
    <col min="260" max="260" width="6.109375" style="3" customWidth="1"/>
    <col min="261" max="265" width="16.6640625" style="3" customWidth="1"/>
    <col min="266" max="511" width="8.6640625" style="3" customWidth="1"/>
    <col min="512" max="513" width="6.5546875" style="3"/>
    <col min="514" max="514" width="18.33203125" style="3" customWidth="1"/>
    <col min="515" max="515" width="43.5546875" style="3" customWidth="1"/>
    <col min="516" max="516" width="6.109375" style="3" customWidth="1"/>
    <col min="517" max="521" width="16.6640625" style="3" customWidth="1"/>
    <col min="522" max="767" width="8.6640625" style="3" customWidth="1"/>
    <col min="768" max="769" width="6.5546875" style="3"/>
    <col min="770" max="770" width="18.33203125" style="3" customWidth="1"/>
    <col min="771" max="771" width="43.5546875" style="3" customWidth="1"/>
    <col min="772" max="772" width="6.109375" style="3" customWidth="1"/>
    <col min="773" max="777" width="16.6640625" style="3" customWidth="1"/>
    <col min="778" max="1023" width="8.6640625" style="3" customWidth="1"/>
    <col min="1024" max="1025" width="6.5546875" style="3"/>
    <col min="1026" max="1026" width="18.33203125" style="3" customWidth="1"/>
    <col min="1027" max="1027" width="43.5546875" style="3" customWidth="1"/>
    <col min="1028" max="1028" width="6.109375" style="3" customWidth="1"/>
    <col min="1029" max="1033" width="16.6640625" style="3" customWidth="1"/>
    <col min="1034" max="1279" width="8.6640625" style="3" customWidth="1"/>
    <col min="1280" max="1281" width="6.5546875" style="3"/>
    <col min="1282" max="1282" width="18.33203125" style="3" customWidth="1"/>
    <col min="1283" max="1283" width="43.5546875" style="3" customWidth="1"/>
    <col min="1284" max="1284" width="6.109375" style="3" customWidth="1"/>
    <col min="1285" max="1289" width="16.6640625" style="3" customWidth="1"/>
    <col min="1290" max="1535" width="8.6640625" style="3" customWidth="1"/>
    <col min="1536" max="1537" width="6.5546875" style="3"/>
    <col min="1538" max="1538" width="18.33203125" style="3" customWidth="1"/>
    <col min="1539" max="1539" width="43.5546875" style="3" customWidth="1"/>
    <col min="1540" max="1540" width="6.109375" style="3" customWidth="1"/>
    <col min="1541" max="1545" width="16.6640625" style="3" customWidth="1"/>
    <col min="1546" max="1791" width="8.6640625" style="3" customWidth="1"/>
    <col min="1792" max="1793" width="6.5546875" style="3"/>
    <col min="1794" max="1794" width="18.33203125" style="3" customWidth="1"/>
    <col min="1795" max="1795" width="43.5546875" style="3" customWidth="1"/>
    <col min="1796" max="1796" width="6.109375" style="3" customWidth="1"/>
    <col min="1797" max="1801" width="16.6640625" style="3" customWidth="1"/>
    <col min="1802" max="2047" width="8.6640625" style="3" customWidth="1"/>
    <col min="2048" max="2049" width="6.5546875" style="3"/>
    <col min="2050" max="2050" width="18.33203125" style="3" customWidth="1"/>
    <col min="2051" max="2051" width="43.5546875" style="3" customWidth="1"/>
    <col min="2052" max="2052" width="6.109375" style="3" customWidth="1"/>
    <col min="2053" max="2057" width="16.6640625" style="3" customWidth="1"/>
    <col min="2058" max="2303" width="8.6640625" style="3" customWidth="1"/>
    <col min="2304" max="2305" width="6.5546875" style="3"/>
    <col min="2306" max="2306" width="18.33203125" style="3" customWidth="1"/>
    <col min="2307" max="2307" width="43.5546875" style="3" customWidth="1"/>
    <col min="2308" max="2308" width="6.109375" style="3" customWidth="1"/>
    <col min="2309" max="2313" width="16.6640625" style="3" customWidth="1"/>
    <col min="2314" max="2559" width="8.6640625" style="3" customWidth="1"/>
    <col min="2560" max="2561" width="6.5546875" style="3"/>
    <col min="2562" max="2562" width="18.33203125" style="3" customWidth="1"/>
    <col min="2563" max="2563" width="43.5546875" style="3" customWidth="1"/>
    <col min="2564" max="2564" width="6.109375" style="3" customWidth="1"/>
    <col min="2565" max="2569" width="16.6640625" style="3" customWidth="1"/>
    <col min="2570" max="2815" width="8.6640625" style="3" customWidth="1"/>
    <col min="2816" max="2817" width="6.5546875" style="3"/>
    <col min="2818" max="2818" width="18.33203125" style="3" customWidth="1"/>
    <col min="2819" max="2819" width="43.5546875" style="3" customWidth="1"/>
    <col min="2820" max="2820" width="6.109375" style="3" customWidth="1"/>
    <col min="2821" max="2825" width="16.6640625" style="3" customWidth="1"/>
    <col min="2826" max="3071" width="8.6640625" style="3" customWidth="1"/>
    <col min="3072" max="3073" width="6.5546875" style="3"/>
    <col min="3074" max="3074" width="18.33203125" style="3" customWidth="1"/>
    <col min="3075" max="3075" width="43.5546875" style="3" customWidth="1"/>
    <col min="3076" max="3076" width="6.109375" style="3" customWidth="1"/>
    <col min="3077" max="3081" width="16.6640625" style="3" customWidth="1"/>
    <col min="3082" max="3327" width="8.6640625" style="3" customWidth="1"/>
    <col min="3328" max="3329" width="6.5546875" style="3"/>
    <col min="3330" max="3330" width="18.33203125" style="3" customWidth="1"/>
    <col min="3331" max="3331" width="43.5546875" style="3" customWidth="1"/>
    <col min="3332" max="3332" width="6.109375" style="3" customWidth="1"/>
    <col min="3333" max="3337" width="16.6640625" style="3" customWidth="1"/>
    <col min="3338" max="3583" width="8.6640625" style="3" customWidth="1"/>
    <col min="3584" max="3585" width="6.5546875" style="3"/>
    <col min="3586" max="3586" width="18.33203125" style="3" customWidth="1"/>
    <col min="3587" max="3587" width="43.5546875" style="3" customWidth="1"/>
    <col min="3588" max="3588" width="6.109375" style="3" customWidth="1"/>
    <col min="3589" max="3593" width="16.6640625" style="3" customWidth="1"/>
    <col min="3594" max="3839" width="8.6640625" style="3" customWidth="1"/>
    <col min="3840" max="3841" width="6.5546875" style="3"/>
    <col min="3842" max="3842" width="18.33203125" style="3" customWidth="1"/>
    <col min="3843" max="3843" width="43.5546875" style="3" customWidth="1"/>
    <col min="3844" max="3844" width="6.109375" style="3" customWidth="1"/>
    <col min="3845" max="3849" width="16.6640625" style="3" customWidth="1"/>
    <col min="3850" max="4095" width="8.6640625" style="3" customWidth="1"/>
    <col min="4096" max="4097" width="6.5546875" style="3"/>
    <col min="4098" max="4098" width="18.33203125" style="3" customWidth="1"/>
    <col min="4099" max="4099" width="43.5546875" style="3" customWidth="1"/>
    <col min="4100" max="4100" width="6.109375" style="3" customWidth="1"/>
    <col min="4101" max="4105" width="16.6640625" style="3" customWidth="1"/>
    <col min="4106" max="4351" width="8.6640625" style="3" customWidth="1"/>
    <col min="4352" max="4353" width="6.5546875" style="3"/>
    <col min="4354" max="4354" width="18.33203125" style="3" customWidth="1"/>
    <col min="4355" max="4355" width="43.5546875" style="3" customWidth="1"/>
    <col min="4356" max="4356" width="6.109375" style="3" customWidth="1"/>
    <col min="4357" max="4361" width="16.6640625" style="3" customWidth="1"/>
    <col min="4362" max="4607" width="8.6640625" style="3" customWidth="1"/>
    <col min="4608" max="4609" width="6.5546875" style="3"/>
    <col min="4610" max="4610" width="18.33203125" style="3" customWidth="1"/>
    <col min="4611" max="4611" width="43.5546875" style="3" customWidth="1"/>
    <col min="4612" max="4612" width="6.109375" style="3" customWidth="1"/>
    <col min="4613" max="4617" width="16.6640625" style="3" customWidth="1"/>
    <col min="4618" max="4863" width="8.6640625" style="3" customWidth="1"/>
    <col min="4864" max="4865" width="6.5546875" style="3"/>
    <col min="4866" max="4866" width="18.33203125" style="3" customWidth="1"/>
    <col min="4867" max="4867" width="43.5546875" style="3" customWidth="1"/>
    <col min="4868" max="4868" width="6.109375" style="3" customWidth="1"/>
    <col min="4869" max="4873" width="16.6640625" style="3" customWidth="1"/>
    <col min="4874" max="5119" width="8.6640625" style="3" customWidth="1"/>
    <col min="5120" max="5121" width="6.5546875" style="3"/>
    <col min="5122" max="5122" width="18.33203125" style="3" customWidth="1"/>
    <col min="5123" max="5123" width="43.5546875" style="3" customWidth="1"/>
    <col min="5124" max="5124" width="6.109375" style="3" customWidth="1"/>
    <col min="5125" max="5129" width="16.6640625" style="3" customWidth="1"/>
    <col min="5130" max="5375" width="8.6640625" style="3" customWidth="1"/>
    <col min="5376" max="5377" width="6.5546875" style="3"/>
    <col min="5378" max="5378" width="18.33203125" style="3" customWidth="1"/>
    <col min="5379" max="5379" width="43.5546875" style="3" customWidth="1"/>
    <col min="5380" max="5380" width="6.109375" style="3" customWidth="1"/>
    <col min="5381" max="5385" width="16.6640625" style="3" customWidth="1"/>
    <col min="5386" max="5631" width="8.6640625" style="3" customWidth="1"/>
    <col min="5632" max="5633" width="6.5546875" style="3"/>
    <col min="5634" max="5634" width="18.33203125" style="3" customWidth="1"/>
    <col min="5635" max="5635" width="43.5546875" style="3" customWidth="1"/>
    <col min="5636" max="5636" width="6.109375" style="3" customWidth="1"/>
    <col min="5637" max="5641" width="16.6640625" style="3" customWidth="1"/>
    <col min="5642" max="5887" width="8.6640625" style="3" customWidth="1"/>
    <col min="5888" max="5889" width="6.5546875" style="3"/>
    <col min="5890" max="5890" width="18.33203125" style="3" customWidth="1"/>
    <col min="5891" max="5891" width="43.5546875" style="3" customWidth="1"/>
    <col min="5892" max="5892" width="6.109375" style="3" customWidth="1"/>
    <col min="5893" max="5897" width="16.6640625" style="3" customWidth="1"/>
    <col min="5898" max="6143" width="8.6640625" style="3" customWidth="1"/>
    <col min="6144" max="6145" width="6.5546875" style="3"/>
    <col min="6146" max="6146" width="18.33203125" style="3" customWidth="1"/>
    <col min="6147" max="6147" width="43.5546875" style="3" customWidth="1"/>
    <col min="6148" max="6148" width="6.109375" style="3" customWidth="1"/>
    <col min="6149" max="6153" width="16.6640625" style="3" customWidth="1"/>
    <col min="6154" max="6399" width="8.6640625" style="3" customWidth="1"/>
    <col min="6400" max="6401" width="6.5546875" style="3"/>
    <col min="6402" max="6402" width="18.33203125" style="3" customWidth="1"/>
    <col min="6403" max="6403" width="43.5546875" style="3" customWidth="1"/>
    <col min="6404" max="6404" width="6.109375" style="3" customWidth="1"/>
    <col min="6405" max="6409" width="16.6640625" style="3" customWidth="1"/>
    <col min="6410" max="6655" width="8.6640625" style="3" customWidth="1"/>
    <col min="6656" max="6657" width="6.5546875" style="3"/>
    <col min="6658" max="6658" width="18.33203125" style="3" customWidth="1"/>
    <col min="6659" max="6659" width="43.5546875" style="3" customWidth="1"/>
    <col min="6660" max="6660" width="6.109375" style="3" customWidth="1"/>
    <col min="6661" max="6665" width="16.6640625" style="3" customWidth="1"/>
    <col min="6666" max="6911" width="8.6640625" style="3" customWidth="1"/>
    <col min="6912" max="6913" width="6.5546875" style="3"/>
    <col min="6914" max="6914" width="18.33203125" style="3" customWidth="1"/>
    <col min="6915" max="6915" width="43.5546875" style="3" customWidth="1"/>
    <col min="6916" max="6916" width="6.109375" style="3" customWidth="1"/>
    <col min="6917" max="6921" width="16.6640625" style="3" customWidth="1"/>
    <col min="6922" max="7167" width="8.6640625" style="3" customWidth="1"/>
    <col min="7168" max="7169" width="6.5546875" style="3"/>
    <col min="7170" max="7170" width="18.33203125" style="3" customWidth="1"/>
    <col min="7171" max="7171" width="43.5546875" style="3" customWidth="1"/>
    <col min="7172" max="7172" width="6.109375" style="3" customWidth="1"/>
    <col min="7173" max="7177" width="16.6640625" style="3" customWidth="1"/>
    <col min="7178" max="7423" width="8.6640625" style="3" customWidth="1"/>
    <col min="7424" max="7425" width="6.5546875" style="3"/>
    <col min="7426" max="7426" width="18.33203125" style="3" customWidth="1"/>
    <col min="7427" max="7427" width="43.5546875" style="3" customWidth="1"/>
    <col min="7428" max="7428" width="6.109375" style="3" customWidth="1"/>
    <col min="7429" max="7433" width="16.6640625" style="3" customWidth="1"/>
    <col min="7434" max="7679" width="8.6640625" style="3" customWidth="1"/>
    <col min="7680" max="7681" width="6.5546875" style="3"/>
    <col min="7682" max="7682" width="18.33203125" style="3" customWidth="1"/>
    <col min="7683" max="7683" width="43.5546875" style="3" customWidth="1"/>
    <col min="7684" max="7684" width="6.109375" style="3" customWidth="1"/>
    <col min="7685" max="7689" width="16.6640625" style="3" customWidth="1"/>
    <col min="7690" max="7935" width="8.6640625" style="3" customWidth="1"/>
    <col min="7936" max="7937" width="6.5546875" style="3"/>
    <col min="7938" max="7938" width="18.33203125" style="3" customWidth="1"/>
    <col min="7939" max="7939" width="43.5546875" style="3" customWidth="1"/>
    <col min="7940" max="7940" width="6.109375" style="3" customWidth="1"/>
    <col min="7941" max="7945" width="16.6640625" style="3" customWidth="1"/>
    <col min="7946" max="8191" width="8.6640625" style="3" customWidth="1"/>
    <col min="8192" max="8193" width="6.5546875" style="3"/>
    <col min="8194" max="8194" width="18.33203125" style="3" customWidth="1"/>
    <col min="8195" max="8195" width="43.5546875" style="3" customWidth="1"/>
    <col min="8196" max="8196" width="6.109375" style="3" customWidth="1"/>
    <col min="8197" max="8201" width="16.6640625" style="3" customWidth="1"/>
    <col min="8202" max="8447" width="8.6640625" style="3" customWidth="1"/>
    <col min="8448" max="8449" width="6.5546875" style="3"/>
    <col min="8450" max="8450" width="18.33203125" style="3" customWidth="1"/>
    <col min="8451" max="8451" width="43.5546875" style="3" customWidth="1"/>
    <col min="8452" max="8452" width="6.109375" style="3" customWidth="1"/>
    <col min="8453" max="8457" width="16.6640625" style="3" customWidth="1"/>
    <col min="8458" max="8703" width="8.6640625" style="3" customWidth="1"/>
    <col min="8704" max="8705" width="6.5546875" style="3"/>
    <col min="8706" max="8706" width="18.33203125" style="3" customWidth="1"/>
    <col min="8707" max="8707" width="43.5546875" style="3" customWidth="1"/>
    <col min="8708" max="8708" width="6.109375" style="3" customWidth="1"/>
    <col min="8709" max="8713" width="16.6640625" style="3" customWidth="1"/>
    <col min="8714" max="8959" width="8.6640625" style="3" customWidth="1"/>
    <col min="8960" max="8961" width="6.5546875" style="3"/>
    <col min="8962" max="8962" width="18.33203125" style="3" customWidth="1"/>
    <col min="8963" max="8963" width="43.5546875" style="3" customWidth="1"/>
    <col min="8964" max="8964" width="6.109375" style="3" customWidth="1"/>
    <col min="8965" max="8969" width="16.6640625" style="3" customWidth="1"/>
    <col min="8970" max="9215" width="8.6640625" style="3" customWidth="1"/>
    <col min="9216" max="9217" width="6.5546875" style="3"/>
    <col min="9218" max="9218" width="18.33203125" style="3" customWidth="1"/>
    <col min="9219" max="9219" width="43.5546875" style="3" customWidth="1"/>
    <col min="9220" max="9220" width="6.109375" style="3" customWidth="1"/>
    <col min="9221" max="9225" width="16.6640625" style="3" customWidth="1"/>
    <col min="9226" max="9471" width="8.6640625" style="3" customWidth="1"/>
    <col min="9472" max="9473" width="6.5546875" style="3"/>
    <col min="9474" max="9474" width="18.33203125" style="3" customWidth="1"/>
    <col min="9475" max="9475" width="43.5546875" style="3" customWidth="1"/>
    <col min="9476" max="9476" width="6.109375" style="3" customWidth="1"/>
    <col min="9477" max="9481" width="16.6640625" style="3" customWidth="1"/>
    <col min="9482" max="9727" width="8.6640625" style="3" customWidth="1"/>
    <col min="9728" max="9729" width="6.5546875" style="3"/>
    <col min="9730" max="9730" width="18.33203125" style="3" customWidth="1"/>
    <col min="9731" max="9731" width="43.5546875" style="3" customWidth="1"/>
    <col min="9732" max="9732" width="6.109375" style="3" customWidth="1"/>
    <col min="9733" max="9737" width="16.6640625" style="3" customWidth="1"/>
    <col min="9738" max="9983" width="8.6640625" style="3" customWidth="1"/>
    <col min="9984" max="9985" width="6.5546875" style="3"/>
    <col min="9986" max="9986" width="18.33203125" style="3" customWidth="1"/>
    <col min="9987" max="9987" width="43.5546875" style="3" customWidth="1"/>
    <col min="9988" max="9988" width="6.109375" style="3" customWidth="1"/>
    <col min="9989" max="9993" width="16.6640625" style="3" customWidth="1"/>
    <col min="9994" max="10239" width="8.6640625" style="3" customWidth="1"/>
    <col min="10240" max="10241" width="6.5546875" style="3"/>
    <col min="10242" max="10242" width="18.33203125" style="3" customWidth="1"/>
    <col min="10243" max="10243" width="43.5546875" style="3" customWidth="1"/>
    <col min="10244" max="10244" width="6.109375" style="3" customWidth="1"/>
    <col min="10245" max="10249" width="16.6640625" style="3" customWidth="1"/>
    <col min="10250" max="10495" width="8.6640625" style="3" customWidth="1"/>
    <col min="10496" max="10497" width="6.5546875" style="3"/>
    <col min="10498" max="10498" width="18.33203125" style="3" customWidth="1"/>
    <col min="10499" max="10499" width="43.5546875" style="3" customWidth="1"/>
    <col min="10500" max="10500" width="6.109375" style="3" customWidth="1"/>
    <col min="10501" max="10505" width="16.6640625" style="3" customWidth="1"/>
    <col min="10506" max="10751" width="8.6640625" style="3" customWidth="1"/>
    <col min="10752" max="10753" width="6.5546875" style="3"/>
    <col min="10754" max="10754" width="18.33203125" style="3" customWidth="1"/>
    <col min="10755" max="10755" width="43.5546875" style="3" customWidth="1"/>
    <col min="10756" max="10756" width="6.109375" style="3" customWidth="1"/>
    <col min="10757" max="10761" width="16.6640625" style="3" customWidth="1"/>
    <col min="10762" max="11007" width="8.6640625" style="3" customWidth="1"/>
    <col min="11008" max="11009" width="6.5546875" style="3"/>
    <col min="11010" max="11010" width="18.33203125" style="3" customWidth="1"/>
    <col min="11011" max="11011" width="43.5546875" style="3" customWidth="1"/>
    <col min="11012" max="11012" width="6.109375" style="3" customWidth="1"/>
    <col min="11013" max="11017" width="16.6640625" style="3" customWidth="1"/>
    <col min="11018" max="11263" width="8.6640625" style="3" customWidth="1"/>
    <col min="11264" max="11265" width="6.5546875" style="3"/>
    <col min="11266" max="11266" width="18.33203125" style="3" customWidth="1"/>
    <col min="11267" max="11267" width="43.5546875" style="3" customWidth="1"/>
    <col min="11268" max="11268" width="6.109375" style="3" customWidth="1"/>
    <col min="11269" max="11273" width="16.6640625" style="3" customWidth="1"/>
    <col min="11274" max="11519" width="8.6640625" style="3" customWidth="1"/>
    <col min="11520" max="11521" width="6.5546875" style="3"/>
    <col min="11522" max="11522" width="18.33203125" style="3" customWidth="1"/>
    <col min="11523" max="11523" width="43.5546875" style="3" customWidth="1"/>
    <col min="11524" max="11524" width="6.109375" style="3" customWidth="1"/>
    <col min="11525" max="11529" width="16.6640625" style="3" customWidth="1"/>
    <col min="11530" max="11775" width="8.6640625" style="3" customWidth="1"/>
    <col min="11776" max="11777" width="6.5546875" style="3"/>
    <col min="11778" max="11778" width="18.33203125" style="3" customWidth="1"/>
    <col min="11779" max="11779" width="43.5546875" style="3" customWidth="1"/>
    <col min="11780" max="11780" width="6.109375" style="3" customWidth="1"/>
    <col min="11781" max="11785" width="16.6640625" style="3" customWidth="1"/>
    <col min="11786" max="12031" width="8.6640625" style="3" customWidth="1"/>
    <col min="12032" max="12033" width="6.5546875" style="3"/>
    <col min="12034" max="12034" width="18.33203125" style="3" customWidth="1"/>
    <col min="12035" max="12035" width="43.5546875" style="3" customWidth="1"/>
    <col min="12036" max="12036" width="6.109375" style="3" customWidth="1"/>
    <col min="12037" max="12041" width="16.6640625" style="3" customWidth="1"/>
    <col min="12042" max="12287" width="8.6640625" style="3" customWidth="1"/>
    <col min="12288" max="12289" width="6.5546875" style="3"/>
    <col min="12290" max="12290" width="18.33203125" style="3" customWidth="1"/>
    <col min="12291" max="12291" width="43.5546875" style="3" customWidth="1"/>
    <col min="12292" max="12292" width="6.109375" style="3" customWidth="1"/>
    <col min="12293" max="12297" width="16.6640625" style="3" customWidth="1"/>
    <col min="12298" max="12543" width="8.6640625" style="3" customWidth="1"/>
    <col min="12544" max="12545" width="6.5546875" style="3"/>
    <col min="12546" max="12546" width="18.33203125" style="3" customWidth="1"/>
    <col min="12547" max="12547" width="43.5546875" style="3" customWidth="1"/>
    <col min="12548" max="12548" width="6.109375" style="3" customWidth="1"/>
    <col min="12549" max="12553" width="16.6640625" style="3" customWidth="1"/>
    <col min="12554" max="12799" width="8.6640625" style="3" customWidth="1"/>
    <col min="12800" max="12801" width="6.5546875" style="3"/>
    <col min="12802" max="12802" width="18.33203125" style="3" customWidth="1"/>
    <col min="12803" max="12803" width="43.5546875" style="3" customWidth="1"/>
    <col min="12804" max="12804" width="6.109375" style="3" customWidth="1"/>
    <col min="12805" max="12809" width="16.6640625" style="3" customWidth="1"/>
    <col min="12810" max="13055" width="8.6640625" style="3" customWidth="1"/>
    <col min="13056" max="13057" width="6.5546875" style="3"/>
    <col min="13058" max="13058" width="18.33203125" style="3" customWidth="1"/>
    <col min="13059" max="13059" width="43.5546875" style="3" customWidth="1"/>
    <col min="13060" max="13060" width="6.109375" style="3" customWidth="1"/>
    <col min="13061" max="13065" width="16.6640625" style="3" customWidth="1"/>
    <col min="13066" max="13311" width="8.6640625" style="3" customWidth="1"/>
    <col min="13312" max="13313" width="6.5546875" style="3"/>
    <col min="13314" max="13314" width="18.33203125" style="3" customWidth="1"/>
    <col min="13315" max="13315" width="43.5546875" style="3" customWidth="1"/>
    <col min="13316" max="13316" width="6.109375" style="3" customWidth="1"/>
    <col min="13317" max="13321" width="16.6640625" style="3" customWidth="1"/>
    <col min="13322" max="13567" width="8.6640625" style="3" customWidth="1"/>
    <col min="13568" max="13569" width="6.5546875" style="3"/>
    <col min="13570" max="13570" width="18.33203125" style="3" customWidth="1"/>
    <col min="13571" max="13571" width="43.5546875" style="3" customWidth="1"/>
    <col min="13572" max="13572" width="6.109375" style="3" customWidth="1"/>
    <col min="13573" max="13577" width="16.6640625" style="3" customWidth="1"/>
    <col min="13578" max="13823" width="8.6640625" style="3" customWidth="1"/>
    <col min="13824" max="13825" width="6.5546875" style="3"/>
    <col min="13826" max="13826" width="18.33203125" style="3" customWidth="1"/>
    <col min="13827" max="13827" width="43.5546875" style="3" customWidth="1"/>
    <col min="13828" max="13828" width="6.109375" style="3" customWidth="1"/>
    <col min="13829" max="13833" width="16.6640625" style="3" customWidth="1"/>
    <col min="13834" max="14079" width="8.6640625" style="3" customWidth="1"/>
    <col min="14080" max="14081" width="6.5546875" style="3"/>
    <col min="14082" max="14082" width="18.33203125" style="3" customWidth="1"/>
    <col min="14083" max="14083" width="43.5546875" style="3" customWidth="1"/>
    <col min="14084" max="14084" width="6.109375" style="3" customWidth="1"/>
    <col min="14085" max="14089" width="16.6640625" style="3" customWidth="1"/>
    <col min="14090" max="14335" width="8.6640625" style="3" customWidth="1"/>
    <col min="14336" max="14337" width="6.5546875" style="3"/>
    <col min="14338" max="14338" width="18.33203125" style="3" customWidth="1"/>
    <col min="14339" max="14339" width="43.5546875" style="3" customWidth="1"/>
    <col min="14340" max="14340" width="6.109375" style="3" customWidth="1"/>
    <col min="14341" max="14345" width="16.6640625" style="3" customWidth="1"/>
    <col min="14346" max="14591" width="8.6640625" style="3" customWidth="1"/>
    <col min="14592" max="14593" width="6.5546875" style="3"/>
    <col min="14594" max="14594" width="18.33203125" style="3" customWidth="1"/>
    <col min="14595" max="14595" width="43.5546875" style="3" customWidth="1"/>
    <col min="14596" max="14596" width="6.109375" style="3" customWidth="1"/>
    <col min="14597" max="14601" width="16.6640625" style="3" customWidth="1"/>
    <col min="14602" max="14847" width="8.6640625" style="3" customWidth="1"/>
    <col min="14848" max="14849" width="6.5546875" style="3"/>
    <col min="14850" max="14850" width="18.33203125" style="3" customWidth="1"/>
    <col min="14851" max="14851" width="43.5546875" style="3" customWidth="1"/>
    <col min="14852" max="14852" width="6.109375" style="3" customWidth="1"/>
    <col min="14853" max="14857" width="16.6640625" style="3" customWidth="1"/>
    <col min="14858" max="15103" width="8.6640625" style="3" customWidth="1"/>
    <col min="15104" max="15105" width="6.5546875" style="3"/>
    <col min="15106" max="15106" width="18.33203125" style="3" customWidth="1"/>
    <col min="15107" max="15107" width="43.5546875" style="3" customWidth="1"/>
    <col min="15108" max="15108" width="6.109375" style="3" customWidth="1"/>
    <col min="15109" max="15113" width="16.6640625" style="3" customWidth="1"/>
    <col min="15114" max="15359" width="8.6640625" style="3" customWidth="1"/>
    <col min="15360" max="15361" width="6.5546875" style="3"/>
    <col min="15362" max="15362" width="18.33203125" style="3" customWidth="1"/>
    <col min="15363" max="15363" width="43.5546875" style="3" customWidth="1"/>
    <col min="15364" max="15364" width="6.109375" style="3" customWidth="1"/>
    <col min="15365" max="15369" width="16.6640625" style="3" customWidth="1"/>
    <col min="15370" max="15615" width="8.6640625" style="3" customWidth="1"/>
    <col min="15616" max="15617" width="6.5546875" style="3"/>
    <col min="15618" max="15618" width="18.33203125" style="3" customWidth="1"/>
    <col min="15619" max="15619" width="43.5546875" style="3" customWidth="1"/>
    <col min="15620" max="15620" width="6.109375" style="3" customWidth="1"/>
    <col min="15621" max="15625" width="16.6640625" style="3" customWidth="1"/>
    <col min="15626" max="15871" width="8.6640625" style="3" customWidth="1"/>
    <col min="15872" max="15873" width="6.5546875" style="3"/>
    <col min="15874" max="15874" width="18.33203125" style="3" customWidth="1"/>
    <col min="15875" max="15875" width="43.5546875" style="3" customWidth="1"/>
    <col min="15876" max="15876" width="6.109375" style="3" customWidth="1"/>
    <col min="15877" max="15881" width="16.6640625" style="3" customWidth="1"/>
    <col min="15882" max="16127" width="8.6640625" style="3" customWidth="1"/>
    <col min="16128" max="16129" width="6.5546875" style="3"/>
    <col min="16130" max="16130" width="18.33203125" style="3" customWidth="1"/>
    <col min="16131" max="16131" width="43.5546875" style="3" customWidth="1"/>
    <col min="16132" max="16132" width="6.109375" style="3" customWidth="1"/>
    <col min="16133" max="16137" width="16.6640625" style="3" customWidth="1"/>
    <col min="16138" max="16383" width="8.6640625" style="3" customWidth="1"/>
    <col min="16384" max="16384" width="6.5546875" style="3"/>
  </cols>
  <sheetData>
    <row r="1" spans="1:11" ht="15.6" customHeight="1" x14ac:dyDescent="0.3">
      <c r="D1" s="115" t="s">
        <v>106</v>
      </c>
      <c r="E1" s="115"/>
      <c r="F1" s="115"/>
      <c r="G1" s="115"/>
      <c r="H1" s="115"/>
      <c r="I1" s="115"/>
    </row>
    <row r="2" spans="1:11" x14ac:dyDescent="0.3">
      <c r="D2" s="115"/>
      <c r="E2" s="115"/>
      <c r="F2" s="115"/>
      <c r="G2" s="115"/>
      <c r="H2" s="115"/>
      <c r="I2" s="115"/>
    </row>
    <row r="3" spans="1:11" x14ac:dyDescent="0.3">
      <c r="D3" s="115"/>
      <c r="E3" s="115"/>
      <c r="F3" s="115"/>
      <c r="G3" s="115"/>
      <c r="H3" s="115"/>
      <c r="I3" s="115"/>
    </row>
    <row r="5" spans="1:11" ht="17.399999999999999" x14ac:dyDescent="0.3">
      <c r="A5" s="120" t="s">
        <v>0</v>
      </c>
      <c r="B5" s="120"/>
      <c r="C5" s="120"/>
      <c r="D5" s="120"/>
      <c r="E5" s="120"/>
      <c r="F5" s="120"/>
      <c r="G5" s="120"/>
      <c r="H5" s="120"/>
      <c r="I5" s="1"/>
      <c r="J5" s="2"/>
    </row>
    <row r="6" spans="1:11" x14ac:dyDescent="0.3">
      <c r="A6" s="121" t="s">
        <v>105</v>
      </c>
      <c r="B6" s="121"/>
      <c r="C6" s="121"/>
      <c r="D6" s="121"/>
      <c r="E6" s="121"/>
      <c r="F6" s="121"/>
      <c r="G6" s="121"/>
      <c r="H6" s="121"/>
      <c r="I6" s="1"/>
      <c r="J6" s="2"/>
      <c r="K6" s="2"/>
    </row>
    <row r="7" spans="1:11" x14ac:dyDescent="0.3">
      <c r="A7" s="1"/>
      <c r="B7" s="122" t="s">
        <v>1</v>
      </c>
      <c r="C7" s="122"/>
      <c r="D7" s="122"/>
      <c r="E7" s="122"/>
      <c r="F7" s="122"/>
      <c r="G7" s="122"/>
      <c r="H7" s="122"/>
      <c r="I7" s="1"/>
      <c r="J7" s="2"/>
      <c r="K7" s="2"/>
    </row>
    <row r="8" spans="1:11" x14ac:dyDescent="0.3">
      <c r="A8" s="1"/>
      <c r="B8" s="2"/>
      <c r="C8" s="2"/>
      <c r="D8" s="2"/>
      <c r="E8" s="2"/>
      <c r="F8" s="2"/>
      <c r="G8" s="2"/>
      <c r="H8" s="2"/>
      <c r="I8" s="2"/>
      <c r="J8" s="2"/>
    </row>
    <row r="9" spans="1:11" x14ac:dyDescent="0.3">
      <c r="A9" s="4" t="s">
        <v>2</v>
      </c>
      <c r="B9" s="5"/>
      <c r="C9" s="6" t="s">
        <v>95</v>
      </c>
      <c r="D9" s="6"/>
      <c r="E9" s="6"/>
      <c r="F9" s="6"/>
      <c r="G9" s="6"/>
      <c r="H9" s="6"/>
      <c r="I9" s="6"/>
      <c r="J9" s="6"/>
    </row>
    <row r="10" spans="1:11" x14ac:dyDescent="0.3">
      <c r="A10" s="4" t="s">
        <v>3</v>
      </c>
      <c r="B10" s="5"/>
      <c r="C10" s="6" t="s">
        <v>4</v>
      </c>
      <c r="D10" s="6"/>
      <c r="E10" s="7"/>
      <c r="F10" s="7"/>
      <c r="G10" s="8"/>
      <c r="H10" s="9"/>
      <c r="I10" s="9"/>
      <c r="J10" s="9"/>
    </row>
    <row r="11" spans="1:11" x14ac:dyDescent="0.3">
      <c r="A11" s="4" t="s">
        <v>5</v>
      </c>
      <c r="B11" s="5"/>
      <c r="C11" s="10"/>
      <c r="D11" s="10"/>
      <c r="E11" s="7"/>
      <c r="F11" s="7"/>
      <c r="G11" s="8"/>
      <c r="H11" s="9"/>
      <c r="I11" s="9"/>
      <c r="J11" s="9"/>
    </row>
    <row r="12" spans="1:11" x14ac:dyDescent="0.3">
      <c r="A12" s="4" t="s">
        <v>6</v>
      </c>
      <c r="B12" s="5"/>
      <c r="C12" s="11"/>
      <c r="D12" s="11"/>
      <c r="E12" s="7"/>
      <c r="F12" s="7"/>
      <c r="G12" s="8"/>
      <c r="H12" s="9"/>
      <c r="I12" s="9"/>
      <c r="J12" s="9"/>
    </row>
    <row r="13" spans="1:11" x14ac:dyDescent="0.3">
      <c r="A13" s="4"/>
      <c r="B13" s="5"/>
      <c r="C13" s="12" t="s">
        <v>7</v>
      </c>
      <c r="D13" s="12"/>
      <c r="E13" s="13"/>
      <c r="F13" s="7" t="s">
        <v>8</v>
      </c>
      <c r="G13" s="14"/>
      <c r="H13" s="9"/>
      <c r="I13" s="9"/>
      <c r="J13" s="9"/>
    </row>
    <row r="14" spans="1:11" x14ac:dyDescent="0.3">
      <c r="A14" s="4"/>
      <c r="B14" s="5"/>
      <c r="C14" s="12" t="s">
        <v>9</v>
      </c>
      <c r="D14" s="12"/>
      <c r="E14" s="13"/>
      <c r="F14" s="7" t="s">
        <v>10</v>
      </c>
      <c r="G14" s="14"/>
      <c r="H14" s="9"/>
      <c r="I14" s="9"/>
      <c r="J14" s="9"/>
    </row>
    <row r="15" spans="1:11" x14ac:dyDescent="0.3">
      <c r="A15" s="123" t="s">
        <v>11</v>
      </c>
      <c r="B15" s="124" t="s">
        <v>12</v>
      </c>
      <c r="C15" s="125" t="s">
        <v>13</v>
      </c>
      <c r="D15" s="126"/>
      <c r="E15" s="124" t="s">
        <v>14</v>
      </c>
      <c r="F15" s="129" t="s">
        <v>15</v>
      </c>
      <c r="G15" s="130"/>
      <c r="H15" s="130"/>
      <c r="I15" s="131"/>
    </row>
    <row r="16" spans="1:11" ht="103.2" customHeight="1" x14ac:dyDescent="0.3">
      <c r="A16" s="123"/>
      <c r="B16" s="124"/>
      <c r="C16" s="127"/>
      <c r="D16" s="128"/>
      <c r="E16" s="124"/>
      <c r="F16" s="113" t="s">
        <v>16</v>
      </c>
      <c r="G16" s="113" t="s">
        <v>17</v>
      </c>
      <c r="H16" s="113" t="s">
        <v>18</v>
      </c>
      <c r="I16" s="113" t="s">
        <v>19</v>
      </c>
    </row>
    <row r="17" spans="1:10" s="20" customFormat="1" x14ac:dyDescent="0.3">
      <c r="A17" s="15">
        <v>1</v>
      </c>
      <c r="B17" s="16" t="s">
        <v>20</v>
      </c>
      <c r="C17" s="116" t="s">
        <v>105</v>
      </c>
      <c r="D17" s="117"/>
      <c r="E17" s="17"/>
      <c r="F17" s="18"/>
      <c r="G17" s="18"/>
      <c r="H17" s="18"/>
      <c r="I17" s="18"/>
      <c r="J17" s="19"/>
    </row>
    <row r="18" spans="1:10" s="20" customFormat="1" x14ac:dyDescent="0.3">
      <c r="A18" s="21"/>
      <c r="B18" s="21"/>
      <c r="C18" s="22" t="s">
        <v>21</v>
      </c>
      <c r="D18" s="22"/>
      <c r="E18" s="23"/>
      <c r="F18" s="23"/>
      <c r="G18" s="23"/>
      <c r="H18" s="23"/>
      <c r="I18" s="23"/>
      <c r="J18" s="19"/>
    </row>
    <row r="19" spans="1:10" s="20" customFormat="1" x14ac:dyDescent="0.3">
      <c r="A19" s="24"/>
      <c r="B19" s="24"/>
      <c r="C19" s="25" t="s">
        <v>22</v>
      </c>
      <c r="D19" s="26"/>
      <c r="E19" s="27"/>
      <c r="F19" s="28"/>
      <c r="G19" s="28"/>
      <c r="H19" s="28"/>
      <c r="I19" s="28"/>
      <c r="J19" s="19"/>
    </row>
    <row r="20" spans="1:10" s="20" customFormat="1" x14ac:dyDescent="0.3">
      <c r="A20" s="24"/>
      <c r="B20" s="24"/>
      <c r="C20" s="29" t="s">
        <v>23</v>
      </c>
      <c r="D20" s="30"/>
      <c r="E20" s="31"/>
      <c r="F20" s="28"/>
      <c r="G20" s="28"/>
      <c r="H20" s="28"/>
      <c r="I20" s="28"/>
      <c r="J20" s="19"/>
    </row>
    <row r="21" spans="1:10" s="20" customFormat="1" x14ac:dyDescent="0.3">
      <c r="A21" s="24"/>
      <c r="B21" s="24"/>
      <c r="C21" s="25" t="s">
        <v>24</v>
      </c>
      <c r="D21" s="32"/>
      <c r="E21" s="33"/>
      <c r="F21" s="28"/>
      <c r="G21" s="28"/>
      <c r="H21" s="28"/>
      <c r="I21" s="28"/>
      <c r="J21" s="19"/>
    </row>
    <row r="22" spans="1:10" s="38" customFormat="1" x14ac:dyDescent="0.3">
      <c r="A22" s="34"/>
      <c r="B22" s="34"/>
      <c r="C22" s="22" t="s">
        <v>25</v>
      </c>
      <c r="D22" s="22"/>
      <c r="E22" s="35"/>
      <c r="F22" s="36"/>
      <c r="G22" s="36"/>
      <c r="H22" s="36"/>
      <c r="I22" s="36"/>
      <c r="J22" s="37"/>
    </row>
    <row r="23" spans="1:10" x14ac:dyDescent="0.3">
      <c r="A23" s="34"/>
      <c r="B23" s="34"/>
      <c r="C23" s="39"/>
      <c r="D23" s="39"/>
      <c r="E23" s="40"/>
      <c r="F23" s="36"/>
      <c r="G23" s="36"/>
      <c r="H23" s="36"/>
      <c r="I23" s="36"/>
      <c r="J23" s="41"/>
    </row>
    <row r="24" spans="1:10" x14ac:dyDescent="0.3">
      <c r="A24" s="3"/>
      <c r="B24" s="3"/>
      <c r="C24" s="42"/>
      <c r="D24" s="42"/>
      <c r="E24" s="118"/>
      <c r="F24" s="118"/>
      <c r="G24" s="3"/>
      <c r="H24" s="3"/>
      <c r="I24" s="3"/>
      <c r="J24" s="41"/>
    </row>
    <row r="25" spans="1:10" x14ac:dyDescent="0.3">
      <c r="B25" s="43"/>
      <c r="C25" s="44"/>
      <c r="D25" s="44"/>
      <c r="E25" s="44"/>
      <c r="F25" s="44"/>
      <c r="G25" s="44"/>
      <c r="J25" s="41"/>
    </row>
    <row r="26" spans="1:10" s="38" customFormat="1" x14ac:dyDescent="0.3">
      <c r="A26" s="42"/>
      <c r="B26" s="42"/>
      <c r="C26" s="46"/>
      <c r="D26" s="46"/>
      <c r="E26" s="46"/>
      <c r="F26" s="46"/>
      <c r="G26" s="46"/>
      <c r="H26" s="45"/>
      <c r="I26" s="45"/>
      <c r="J26" s="37"/>
    </row>
    <row r="27" spans="1:10" s="38" customFormat="1" x14ac:dyDescent="0.3">
      <c r="A27" s="42"/>
      <c r="B27" s="42"/>
      <c r="C27" s="47"/>
      <c r="D27" s="47"/>
      <c r="E27" s="47"/>
      <c r="F27" s="47"/>
      <c r="G27" s="47"/>
      <c r="H27" s="45"/>
      <c r="I27" s="45"/>
      <c r="J27" s="37"/>
    </row>
    <row r="28" spans="1:10" x14ac:dyDescent="0.3">
      <c r="B28" s="119"/>
      <c r="C28" s="119"/>
      <c r="D28" s="119"/>
      <c r="E28" s="119"/>
      <c r="F28" s="48"/>
      <c r="G28" s="48"/>
    </row>
    <row r="29" spans="1:10" x14ac:dyDescent="0.3">
      <c r="F29" s="49"/>
      <c r="G29" s="49"/>
      <c r="J29" s="45"/>
    </row>
  </sheetData>
  <mergeCells count="12">
    <mergeCell ref="D1:I3"/>
    <mergeCell ref="C17:D17"/>
    <mergeCell ref="E24:F24"/>
    <mergeCell ref="B28:E28"/>
    <mergeCell ref="A5:H5"/>
    <mergeCell ref="A6:H6"/>
    <mergeCell ref="B7:H7"/>
    <mergeCell ref="A15:A16"/>
    <mergeCell ref="B15:B16"/>
    <mergeCell ref="C15:D16"/>
    <mergeCell ref="E15:E16"/>
    <mergeCell ref="F15:I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A1AC-D66A-4F4A-9A84-360B19532C05}">
  <dimension ref="A1:P63"/>
  <sheetViews>
    <sheetView topLeftCell="A2" zoomScale="175" zoomScaleNormal="175" workbookViewId="0">
      <selection activeCell="E9" sqref="E9:E10"/>
    </sheetView>
  </sheetViews>
  <sheetFormatPr defaultColWidth="9.109375" defaultRowHeight="10.199999999999999" x14ac:dyDescent="0.2"/>
  <cols>
    <col min="1" max="1" width="4.88671875" style="57" customWidth="1"/>
    <col min="2" max="2" width="3.88671875" style="57" bestFit="1" customWidth="1"/>
    <col min="3" max="3" width="36.6640625" style="57" customWidth="1"/>
    <col min="4" max="4" width="5.5546875" style="57" customWidth="1"/>
    <col min="5" max="5" width="7" style="57" customWidth="1"/>
    <col min="6" max="6" width="4.88671875" style="57" customWidth="1"/>
    <col min="7" max="7" width="7.44140625" style="57" customWidth="1"/>
    <col min="8" max="8" width="8" style="57" customWidth="1"/>
    <col min="9" max="9" width="6.44140625" style="112" customWidth="1"/>
    <col min="10" max="11" width="6.5546875" style="57" bestFit="1" customWidth="1"/>
    <col min="12" max="12" width="5.6640625" style="57" bestFit="1" customWidth="1"/>
    <col min="13" max="13" width="7.88671875" style="57" customWidth="1"/>
    <col min="14" max="14" width="7" style="57" bestFit="1" customWidth="1"/>
    <col min="15" max="15" width="6.5546875" style="57" bestFit="1" customWidth="1"/>
    <col min="16" max="16" width="7.88671875" style="57" bestFit="1" customWidth="1"/>
    <col min="17" max="16384" width="9.109375" style="57"/>
  </cols>
  <sheetData>
    <row r="1" spans="1:16" s="53" customFormat="1" x14ac:dyDescent="0.2">
      <c r="A1" s="51"/>
      <c r="B1" s="51"/>
      <c r="C1" s="52"/>
      <c r="D1" s="52"/>
      <c r="E1" s="133" t="s">
        <v>26</v>
      </c>
      <c r="F1" s="133"/>
      <c r="G1" s="133"/>
      <c r="H1" s="133"/>
      <c r="I1" s="133"/>
      <c r="J1" s="52"/>
      <c r="K1" s="52"/>
      <c r="L1" s="52"/>
      <c r="M1" s="52"/>
      <c r="N1" s="52"/>
      <c r="O1" s="52"/>
      <c r="P1" s="52"/>
    </row>
    <row r="2" spans="1:16" s="53" customFormat="1" x14ac:dyDescent="0.2">
      <c r="A2" s="51"/>
      <c r="B2" s="51"/>
      <c r="C2" s="51"/>
      <c r="D2" s="54"/>
      <c r="E2" s="55"/>
      <c r="F2" s="55"/>
      <c r="G2" s="55"/>
      <c r="H2" s="55"/>
      <c r="I2" s="103"/>
      <c r="J2" s="51"/>
      <c r="K2" s="51"/>
      <c r="L2" s="51"/>
      <c r="M2" s="51"/>
      <c r="N2" s="51"/>
      <c r="O2" s="51"/>
      <c r="P2" s="51"/>
    </row>
    <row r="3" spans="1:16" s="53" customFormat="1" x14ac:dyDescent="0.2">
      <c r="A3" s="138" t="s">
        <v>107</v>
      </c>
      <c r="B3" s="138"/>
      <c r="C3" s="138"/>
      <c r="D3" s="138"/>
      <c r="E3" s="138"/>
      <c r="F3" s="138"/>
      <c r="G3" s="138"/>
      <c r="H3" s="138"/>
      <c r="I3" s="104"/>
      <c r="J3" s="51"/>
      <c r="K3" s="51"/>
      <c r="L3" s="51"/>
      <c r="M3" s="51"/>
      <c r="N3" s="51"/>
      <c r="O3" s="51"/>
      <c r="P3" s="51"/>
    </row>
    <row r="4" spans="1:16" s="53" customFormat="1" x14ac:dyDescent="0.2">
      <c r="A4" s="138" t="s">
        <v>27</v>
      </c>
      <c r="B4" s="138"/>
      <c r="C4" s="138"/>
      <c r="D4" s="138"/>
      <c r="E4" s="138"/>
      <c r="F4" s="138"/>
      <c r="G4" s="138"/>
      <c r="H4" s="138"/>
      <c r="I4" s="105"/>
      <c r="J4" s="51"/>
      <c r="K4" s="51"/>
      <c r="L4" s="51"/>
      <c r="M4" s="51"/>
      <c r="N4" s="51"/>
      <c r="O4" s="51"/>
      <c r="P4" s="51"/>
    </row>
    <row r="5" spans="1:16" s="53" customFormat="1" x14ac:dyDescent="0.2">
      <c r="A5" s="138" t="s">
        <v>28</v>
      </c>
      <c r="B5" s="138"/>
      <c r="C5" s="138"/>
      <c r="D5" s="138"/>
      <c r="E5" s="138"/>
      <c r="F5" s="138"/>
      <c r="G5" s="138"/>
      <c r="H5" s="138"/>
      <c r="I5" s="104"/>
      <c r="J5" s="51"/>
      <c r="K5" s="56"/>
      <c r="L5" s="51"/>
      <c r="M5" s="51"/>
      <c r="N5" s="51"/>
      <c r="O5" s="51"/>
      <c r="P5" s="51"/>
    </row>
    <row r="6" spans="1:16" s="53" customFormat="1" x14ac:dyDescent="0.2">
      <c r="A6" s="51"/>
      <c r="B6" s="51"/>
      <c r="C6" s="51"/>
      <c r="D6" s="54"/>
      <c r="E6" s="55"/>
      <c r="F6" s="55"/>
      <c r="G6" s="51"/>
      <c r="H6" s="51"/>
      <c r="I6" s="104"/>
      <c r="J6" s="51"/>
      <c r="K6" s="51"/>
      <c r="L6" s="51"/>
      <c r="M6" s="51"/>
      <c r="N6" s="51"/>
      <c r="O6" s="51"/>
      <c r="P6" s="51"/>
    </row>
    <row r="7" spans="1:16" s="53" customFormat="1" x14ac:dyDescent="0.2">
      <c r="A7" s="51"/>
      <c r="B7" s="51"/>
      <c r="C7" s="51"/>
      <c r="D7" s="54"/>
      <c r="E7" s="55"/>
      <c r="F7" s="55"/>
      <c r="G7" s="51"/>
      <c r="H7" s="51"/>
      <c r="I7" s="104"/>
      <c r="J7" s="51"/>
      <c r="K7" s="51"/>
      <c r="L7" s="51"/>
      <c r="M7" s="139" t="s">
        <v>104</v>
      </c>
      <c r="N7" s="139"/>
      <c r="O7" s="139"/>
      <c r="P7" s="139"/>
    </row>
    <row r="8" spans="1:16" s="53" customFormat="1" x14ac:dyDescent="0.2">
      <c r="A8" s="140" t="s">
        <v>91</v>
      </c>
      <c r="B8" s="140"/>
      <c r="C8" s="140"/>
      <c r="D8" s="140"/>
      <c r="E8" s="140"/>
      <c r="F8" s="55"/>
      <c r="G8" s="51"/>
      <c r="H8" s="51"/>
      <c r="I8" s="104"/>
      <c r="J8" s="51"/>
      <c r="K8" s="51"/>
      <c r="L8" s="51"/>
      <c r="M8" s="51"/>
      <c r="N8" s="51"/>
      <c r="O8" s="51"/>
      <c r="P8" s="51"/>
    </row>
    <row r="9" spans="1:16" ht="15" customHeight="1" x14ac:dyDescent="0.2">
      <c r="A9" s="134" t="s">
        <v>29</v>
      </c>
      <c r="B9" s="135" t="s">
        <v>30</v>
      </c>
      <c r="C9" s="134" t="s">
        <v>31</v>
      </c>
      <c r="D9" s="136" t="s">
        <v>32</v>
      </c>
      <c r="E9" s="136" t="s">
        <v>33</v>
      </c>
      <c r="F9" s="137" t="s">
        <v>34</v>
      </c>
      <c r="G9" s="137"/>
      <c r="H9" s="137"/>
      <c r="I9" s="137"/>
      <c r="J9" s="137"/>
      <c r="K9" s="137"/>
      <c r="L9" s="137" t="s">
        <v>35</v>
      </c>
      <c r="M9" s="137"/>
      <c r="N9" s="137"/>
      <c r="O9" s="137"/>
      <c r="P9" s="137"/>
    </row>
    <row r="10" spans="1:16" ht="112.8" customHeight="1" x14ac:dyDescent="0.2">
      <c r="A10" s="134"/>
      <c r="B10" s="135"/>
      <c r="C10" s="134"/>
      <c r="D10" s="136"/>
      <c r="E10" s="136"/>
      <c r="F10" s="114" t="s">
        <v>36</v>
      </c>
      <c r="G10" s="114" t="s">
        <v>37</v>
      </c>
      <c r="H10" s="114" t="s">
        <v>38</v>
      </c>
      <c r="I10" s="114" t="s">
        <v>39</v>
      </c>
      <c r="J10" s="114" t="s">
        <v>40</v>
      </c>
      <c r="K10" s="114" t="s">
        <v>41</v>
      </c>
      <c r="L10" s="114" t="s">
        <v>42</v>
      </c>
      <c r="M10" s="114" t="s">
        <v>38</v>
      </c>
      <c r="N10" s="114" t="s">
        <v>39</v>
      </c>
      <c r="O10" s="114" t="s">
        <v>40</v>
      </c>
      <c r="P10" s="114" t="s">
        <v>43</v>
      </c>
    </row>
    <row r="11" spans="1:16" x14ac:dyDescent="0.2">
      <c r="A11" s="58">
        <v>1</v>
      </c>
      <c r="B11" s="58">
        <v>2</v>
      </c>
      <c r="C11" s="58">
        <v>3</v>
      </c>
      <c r="D11" s="58">
        <v>4</v>
      </c>
      <c r="E11" s="58">
        <v>5</v>
      </c>
      <c r="F11" s="58">
        <v>6</v>
      </c>
      <c r="G11" s="58">
        <v>7</v>
      </c>
      <c r="H11" s="58">
        <v>8</v>
      </c>
      <c r="I11" s="58">
        <v>9</v>
      </c>
      <c r="J11" s="58">
        <v>10</v>
      </c>
      <c r="K11" s="58">
        <v>11</v>
      </c>
      <c r="L11" s="58">
        <v>12</v>
      </c>
      <c r="M11" s="58">
        <v>13</v>
      </c>
      <c r="N11" s="58">
        <v>14</v>
      </c>
      <c r="O11" s="58">
        <v>15</v>
      </c>
      <c r="P11" s="58">
        <v>16</v>
      </c>
    </row>
    <row r="12" spans="1:16" s="65" customFormat="1" x14ac:dyDescent="0.3">
      <c r="A12" s="59">
        <v>1</v>
      </c>
      <c r="B12" s="60"/>
      <c r="C12" s="61" t="s">
        <v>90</v>
      </c>
      <c r="D12" s="60"/>
      <c r="E12" s="60"/>
      <c r="F12" s="62"/>
      <c r="G12" s="63"/>
      <c r="H12" s="64"/>
      <c r="I12" s="106"/>
      <c r="J12" s="64"/>
      <c r="K12" s="62"/>
      <c r="L12" s="62"/>
      <c r="M12" s="62"/>
      <c r="N12" s="62"/>
      <c r="O12" s="62"/>
      <c r="P12" s="62"/>
    </row>
    <row r="13" spans="1:16" s="65" customFormat="1" x14ac:dyDescent="0.3">
      <c r="A13" s="59">
        <v>2</v>
      </c>
      <c r="B13" s="66"/>
      <c r="C13" s="67" t="s">
        <v>44</v>
      </c>
      <c r="D13" s="59"/>
      <c r="E13" s="68"/>
      <c r="F13" s="63"/>
      <c r="G13" s="63"/>
      <c r="H13" s="64"/>
      <c r="I13" s="106"/>
      <c r="J13" s="64"/>
      <c r="K13" s="63"/>
      <c r="L13" s="63"/>
      <c r="M13" s="63"/>
      <c r="N13" s="63"/>
      <c r="O13" s="63"/>
      <c r="P13" s="63"/>
    </row>
    <row r="14" spans="1:16" s="65" customFormat="1" x14ac:dyDescent="0.3">
      <c r="A14" s="59">
        <v>3</v>
      </c>
      <c r="B14" s="66" t="s">
        <v>45</v>
      </c>
      <c r="C14" s="69" t="s">
        <v>46</v>
      </c>
      <c r="D14" s="59" t="s">
        <v>47</v>
      </c>
      <c r="E14" s="68">
        <v>1</v>
      </c>
      <c r="F14" s="70"/>
      <c r="G14" s="70"/>
      <c r="H14" s="70"/>
      <c r="I14" s="75"/>
      <c r="J14" s="70"/>
      <c r="K14" s="70"/>
      <c r="L14" s="70"/>
      <c r="M14" s="70"/>
      <c r="N14" s="70"/>
      <c r="O14" s="70"/>
      <c r="P14" s="70"/>
    </row>
    <row r="15" spans="1:16" s="65" customFormat="1" x14ac:dyDescent="0.3">
      <c r="A15" s="59">
        <v>4</v>
      </c>
      <c r="B15" s="66" t="s">
        <v>45</v>
      </c>
      <c r="C15" s="71" t="s">
        <v>48</v>
      </c>
      <c r="D15" s="59" t="s">
        <v>49</v>
      </c>
      <c r="E15" s="72">
        <v>78</v>
      </c>
      <c r="F15" s="70"/>
      <c r="G15" s="70"/>
      <c r="H15" s="70"/>
      <c r="I15" s="75"/>
      <c r="J15" s="70"/>
      <c r="K15" s="70"/>
      <c r="L15" s="70"/>
      <c r="M15" s="70"/>
      <c r="N15" s="70"/>
      <c r="O15" s="70"/>
      <c r="P15" s="70"/>
    </row>
    <row r="16" spans="1:16" s="65" customFormat="1" x14ac:dyDescent="0.3">
      <c r="A16" s="68">
        <v>5</v>
      </c>
      <c r="B16" s="73" t="s">
        <v>45</v>
      </c>
      <c r="C16" s="74" t="s">
        <v>50</v>
      </c>
      <c r="D16" s="68" t="s">
        <v>51</v>
      </c>
      <c r="E16" s="72">
        <v>2</v>
      </c>
      <c r="F16" s="75"/>
      <c r="G16" s="70"/>
      <c r="H16" s="75"/>
      <c r="I16" s="75"/>
      <c r="J16" s="75"/>
      <c r="K16" s="75"/>
      <c r="L16" s="75"/>
      <c r="M16" s="75"/>
      <c r="N16" s="75"/>
      <c r="O16" s="75"/>
      <c r="P16" s="75"/>
    </row>
    <row r="17" spans="1:16" s="65" customFormat="1" x14ac:dyDescent="0.3">
      <c r="A17" s="59">
        <v>6</v>
      </c>
      <c r="B17" s="66" t="s">
        <v>45</v>
      </c>
      <c r="C17" s="71" t="s">
        <v>52</v>
      </c>
      <c r="D17" s="59" t="s">
        <v>49</v>
      </c>
      <c r="E17" s="72">
        <v>27.9</v>
      </c>
      <c r="F17" s="70"/>
      <c r="G17" s="70"/>
      <c r="H17" s="70"/>
      <c r="I17" s="75"/>
      <c r="J17" s="70"/>
      <c r="K17" s="70"/>
      <c r="L17" s="70"/>
      <c r="M17" s="70"/>
      <c r="N17" s="70"/>
      <c r="O17" s="70"/>
      <c r="P17" s="70"/>
    </row>
    <row r="18" spans="1:16" s="79" customFormat="1" ht="20.399999999999999" x14ac:dyDescent="0.2">
      <c r="A18" s="59">
        <v>7</v>
      </c>
      <c r="B18" s="66" t="s">
        <v>45</v>
      </c>
      <c r="C18" s="69" t="s">
        <v>53</v>
      </c>
      <c r="D18" s="66" t="s">
        <v>47</v>
      </c>
      <c r="E18" s="76">
        <v>1</v>
      </c>
      <c r="F18" s="77"/>
      <c r="G18" s="70"/>
      <c r="H18" s="70"/>
      <c r="I18" s="107"/>
      <c r="J18" s="78"/>
      <c r="K18" s="70"/>
      <c r="L18" s="70"/>
      <c r="M18" s="70"/>
      <c r="N18" s="70"/>
      <c r="O18" s="70"/>
      <c r="P18" s="70"/>
    </row>
    <row r="19" spans="1:16" s="65" customFormat="1" x14ac:dyDescent="0.3">
      <c r="A19" s="59">
        <v>8</v>
      </c>
      <c r="B19" s="66"/>
      <c r="C19" s="80" t="s">
        <v>54</v>
      </c>
      <c r="D19" s="59"/>
      <c r="E19" s="72"/>
      <c r="F19" s="70"/>
      <c r="G19" s="70"/>
      <c r="H19" s="70"/>
      <c r="I19" s="75"/>
      <c r="J19" s="70"/>
      <c r="K19" s="70"/>
      <c r="L19" s="70"/>
      <c r="M19" s="70"/>
      <c r="N19" s="70"/>
      <c r="O19" s="70"/>
      <c r="P19" s="70"/>
    </row>
    <row r="20" spans="1:16" s="65" customFormat="1" ht="20.399999999999999" x14ac:dyDescent="0.3">
      <c r="A20" s="59">
        <v>9</v>
      </c>
      <c r="B20" s="66" t="s">
        <v>45</v>
      </c>
      <c r="C20" s="141" t="s">
        <v>55</v>
      </c>
      <c r="D20" s="59" t="s">
        <v>49</v>
      </c>
      <c r="E20" s="72">
        <v>78</v>
      </c>
      <c r="F20" s="70"/>
      <c r="G20" s="70"/>
      <c r="H20" s="70"/>
      <c r="I20" s="75"/>
      <c r="J20" s="70"/>
      <c r="K20" s="70"/>
      <c r="L20" s="70"/>
      <c r="M20" s="70"/>
      <c r="N20" s="70"/>
      <c r="O20" s="70"/>
      <c r="P20" s="70"/>
    </row>
    <row r="21" spans="1:16" s="65" customFormat="1" x14ac:dyDescent="0.3">
      <c r="A21" s="59">
        <v>10</v>
      </c>
      <c r="B21" s="66" t="s">
        <v>45</v>
      </c>
      <c r="C21" s="142" t="s">
        <v>98</v>
      </c>
      <c r="D21" s="59" t="s">
        <v>49</v>
      </c>
      <c r="E21" s="72">
        <v>78</v>
      </c>
      <c r="F21" s="70"/>
      <c r="G21" s="70"/>
      <c r="H21" s="70"/>
      <c r="I21" s="75"/>
      <c r="J21" s="70"/>
      <c r="K21" s="70"/>
      <c r="L21" s="70"/>
      <c r="M21" s="70"/>
      <c r="N21" s="70"/>
      <c r="O21" s="70"/>
      <c r="P21" s="70"/>
    </row>
    <row r="22" spans="1:16" s="65" customFormat="1" x14ac:dyDescent="0.3">
      <c r="A22" s="59">
        <v>11</v>
      </c>
      <c r="B22" s="66" t="s">
        <v>45</v>
      </c>
      <c r="C22" s="143" t="s">
        <v>97</v>
      </c>
      <c r="D22" s="59" t="s">
        <v>49</v>
      </c>
      <c r="E22" s="72">
        <f>E20*1.2</f>
        <v>93.6</v>
      </c>
      <c r="F22" s="70"/>
      <c r="G22" s="70"/>
      <c r="H22" s="70"/>
      <c r="I22" s="75"/>
      <c r="J22" s="70"/>
      <c r="K22" s="70"/>
      <c r="L22" s="70"/>
      <c r="M22" s="70"/>
      <c r="N22" s="70"/>
      <c r="O22" s="70"/>
      <c r="P22" s="70"/>
    </row>
    <row r="23" spans="1:16" s="65" customFormat="1" ht="12.6" x14ac:dyDescent="0.3">
      <c r="A23" s="59">
        <v>12</v>
      </c>
      <c r="B23" s="66" t="s">
        <v>45</v>
      </c>
      <c r="C23" s="141" t="s">
        <v>56</v>
      </c>
      <c r="D23" s="73" t="s">
        <v>96</v>
      </c>
      <c r="E23" s="76">
        <v>78</v>
      </c>
      <c r="F23" s="70"/>
      <c r="G23" s="70"/>
      <c r="H23" s="70"/>
      <c r="I23" s="75"/>
      <c r="J23" s="70"/>
      <c r="K23" s="70"/>
      <c r="L23" s="70"/>
      <c r="M23" s="70"/>
      <c r="N23" s="70"/>
      <c r="O23" s="70"/>
      <c r="P23" s="70"/>
    </row>
    <row r="24" spans="1:16" s="65" customFormat="1" x14ac:dyDescent="0.3">
      <c r="A24" s="59">
        <v>13</v>
      </c>
      <c r="B24" s="66" t="s">
        <v>45</v>
      </c>
      <c r="C24" s="141" t="s">
        <v>57</v>
      </c>
      <c r="D24" s="76" t="s">
        <v>58</v>
      </c>
      <c r="E24" s="76">
        <f>E23*0.12</f>
        <v>9.36</v>
      </c>
      <c r="F24" s="70"/>
      <c r="G24" s="70"/>
      <c r="H24" s="70"/>
      <c r="I24" s="75"/>
      <c r="J24" s="70"/>
      <c r="K24" s="70"/>
      <c r="L24" s="70"/>
      <c r="M24" s="70"/>
      <c r="N24" s="70"/>
      <c r="O24" s="70"/>
      <c r="P24" s="70"/>
    </row>
    <row r="25" spans="1:16" s="65" customFormat="1" ht="12.6" x14ac:dyDescent="0.3">
      <c r="A25" s="59">
        <v>14</v>
      </c>
      <c r="B25" s="66" t="s">
        <v>45</v>
      </c>
      <c r="C25" s="144" t="s">
        <v>99</v>
      </c>
      <c r="D25" s="73" t="s">
        <v>96</v>
      </c>
      <c r="E25" s="76">
        <f>E23</f>
        <v>78</v>
      </c>
      <c r="F25" s="70"/>
      <c r="G25" s="70"/>
      <c r="H25" s="70"/>
      <c r="I25" s="75"/>
      <c r="J25" s="70"/>
      <c r="K25" s="70"/>
      <c r="L25" s="70"/>
      <c r="M25" s="70"/>
      <c r="N25" s="70"/>
      <c r="O25" s="70"/>
      <c r="P25" s="70"/>
    </row>
    <row r="26" spans="1:16" s="65" customFormat="1" x14ac:dyDescent="0.3">
      <c r="A26" s="59">
        <v>15</v>
      </c>
      <c r="B26" s="66" t="s">
        <v>45</v>
      </c>
      <c r="C26" s="145" t="s">
        <v>59</v>
      </c>
      <c r="D26" s="76" t="s">
        <v>60</v>
      </c>
      <c r="E26" s="76">
        <f>E25*1.2</f>
        <v>93.6</v>
      </c>
      <c r="F26" s="70"/>
      <c r="G26" s="70"/>
      <c r="H26" s="70"/>
      <c r="I26" s="75"/>
      <c r="J26" s="70"/>
      <c r="K26" s="70"/>
      <c r="L26" s="70"/>
      <c r="M26" s="70"/>
      <c r="N26" s="70"/>
      <c r="O26" s="70"/>
      <c r="P26" s="70"/>
    </row>
    <row r="27" spans="1:16" s="65" customFormat="1" x14ac:dyDescent="0.3">
      <c r="A27" s="59">
        <v>16</v>
      </c>
      <c r="B27" s="66" t="s">
        <v>45</v>
      </c>
      <c r="C27" s="145" t="s">
        <v>61</v>
      </c>
      <c r="D27" s="76" t="s">
        <v>62</v>
      </c>
      <c r="E27" s="76">
        <f>E23*3.5</f>
        <v>273</v>
      </c>
      <c r="F27" s="70"/>
      <c r="G27" s="70"/>
      <c r="H27" s="70"/>
      <c r="I27" s="75"/>
      <c r="J27" s="70"/>
      <c r="K27" s="70"/>
      <c r="L27" s="70"/>
      <c r="M27" s="70"/>
      <c r="N27" s="70"/>
      <c r="O27" s="70"/>
      <c r="P27" s="70"/>
    </row>
    <row r="28" spans="1:16" s="51" customFormat="1" x14ac:dyDescent="0.3">
      <c r="A28" s="59">
        <v>17</v>
      </c>
      <c r="B28" s="66" t="s">
        <v>45</v>
      </c>
      <c r="C28" s="143" t="s">
        <v>63</v>
      </c>
      <c r="D28" s="101" t="s">
        <v>60</v>
      </c>
      <c r="E28" s="101">
        <f>E25*2.3</f>
        <v>179.39999999999998</v>
      </c>
      <c r="F28" s="70"/>
      <c r="G28" s="70"/>
      <c r="H28" s="70"/>
      <c r="I28" s="75"/>
      <c r="J28" s="70"/>
      <c r="K28" s="70"/>
      <c r="L28" s="70"/>
      <c r="M28" s="70"/>
      <c r="N28" s="70"/>
      <c r="O28" s="70"/>
      <c r="P28" s="70"/>
    </row>
    <row r="29" spans="1:16" s="65" customFormat="1" ht="12.6" x14ac:dyDescent="0.3">
      <c r="A29" s="59">
        <v>18</v>
      </c>
      <c r="B29" s="66" t="s">
        <v>45</v>
      </c>
      <c r="C29" s="145" t="s">
        <v>64</v>
      </c>
      <c r="D29" s="73" t="s">
        <v>96</v>
      </c>
      <c r="E29" s="76">
        <f>E25*0.03</f>
        <v>2.34</v>
      </c>
      <c r="F29" s="70"/>
      <c r="G29" s="70"/>
      <c r="H29" s="70"/>
      <c r="I29" s="75"/>
      <c r="J29" s="70"/>
      <c r="K29" s="70"/>
      <c r="L29" s="70"/>
      <c r="M29" s="70"/>
      <c r="N29" s="70"/>
      <c r="O29" s="70"/>
      <c r="P29" s="70"/>
    </row>
    <row r="30" spans="1:16" s="65" customFormat="1" x14ac:dyDescent="0.3">
      <c r="A30" s="59">
        <v>19</v>
      </c>
      <c r="B30" s="66" t="s">
        <v>45</v>
      </c>
      <c r="C30" s="145" t="s">
        <v>65</v>
      </c>
      <c r="D30" s="76" t="s">
        <v>66</v>
      </c>
      <c r="E30" s="102">
        <v>1</v>
      </c>
      <c r="F30" s="70"/>
      <c r="G30" s="70"/>
      <c r="H30" s="70"/>
      <c r="I30" s="75"/>
      <c r="J30" s="70"/>
      <c r="K30" s="70"/>
      <c r="L30" s="70"/>
      <c r="M30" s="70"/>
      <c r="N30" s="70"/>
      <c r="O30" s="70"/>
      <c r="P30" s="70"/>
    </row>
    <row r="31" spans="1:16" s="65" customFormat="1" x14ac:dyDescent="0.3">
      <c r="A31" s="59">
        <v>20</v>
      </c>
      <c r="B31" s="66" t="s">
        <v>45</v>
      </c>
      <c r="C31" s="69" t="s">
        <v>67</v>
      </c>
      <c r="D31" s="59" t="s">
        <v>49</v>
      </c>
      <c r="E31" s="72">
        <v>78</v>
      </c>
      <c r="F31" s="70"/>
      <c r="G31" s="70"/>
      <c r="H31" s="70"/>
      <c r="I31" s="75"/>
      <c r="J31" s="70"/>
      <c r="K31" s="70"/>
      <c r="L31" s="70"/>
      <c r="M31" s="70"/>
      <c r="N31" s="70"/>
      <c r="O31" s="70"/>
      <c r="P31" s="70"/>
    </row>
    <row r="32" spans="1:16" s="65" customFormat="1" x14ac:dyDescent="0.3">
      <c r="A32" s="59">
        <v>21</v>
      </c>
      <c r="B32" s="66" t="s">
        <v>45</v>
      </c>
      <c r="C32" s="69" t="s">
        <v>68</v>
      </c>
      <c r="D32" s="59" t="s">
        <v>49</v>
      </c>
      <c r="E32" s="72">
        <f>E31*1.1</f>
        <v>85.800000000000011</v>
      </c>
      <c r="F32" s="70"/>
      <c r="G32" s="70"/>
      <c r="H32" s="70"/>
      <c r="I32" s="75"/>
      <c r="J32" s="70"/>
      <c r="K32" s="70"/>
      <c r="L32" s="70"/>
      <c r="M32" s="70"/>
      <c r="N32" s="70"/>
      <c r="O32" s="70"/>
      <c r="P32" s="70"/>
    </row>
    <row r="33" spans="1:16" s="65" customFormat="1" x14ac:dyDescent="0.3">
      <c r="A33" s="59">
        <v>22</v>
      </c>
      <c r="B33" s="66" t="s">
        <v>45</v>
      </c>
      <c r="C33" s="69" t="s">
        <v>69</v>
      </c>
      <c r="D33" s="59" t="s">
        <v>58</v>
      </c>
      <c r="E33" s="72">
        <f>E31*0.3</f>
        <v>23.4</v>
      </c>
      <c r="F33" s="70"/>
      <c r="G33" s="70"/>
      <c r="H33" s="70"/>
      <c r="I33" s="75"/>
      <c r="J33" s="70"/>
      <c r="K33" s="70"/>
      <c r="L33" s="70"/>
      <c r="M33" s="70"/>
      <c r="N33" s="70"/>
      <c r="O33" s="70"/>
      <c r="P33" s="70"/>
    </row>
    <row r="34" spans="1:16" s="81" customFormat="1" x14ac:dyDescent="0.2">
      <c r="A34" s="59">
        <v>23</v>
      </c>
      <c r="B34" s="66" t="s">
        <v>45</v>
      </c>
      <c r="C34" s="69" t="s">
        <v>70</v>
      </c>
      <c r="D34" s="59" t="s">
        <v>49</v>
      </c>
      <c r="E34" s="72">
        <v>78</v>
      </c>
      <c r="F34" s="70"/>
      <c r="G34" s="70"/>
      <c r="H34" s="70"/>
      <c r="I34" s="75"/>
      <c r="J34" s="70"/>
      <c r="K34" s="70"/>
      <c r="L34" s="70"/>
      <c r="M34" s="70"/>
      <c r="N34" s="70"/>
      <c r="O34" s="70"/>
      <c r="P34" s="70"/>
    </row>
    <row r="35" spans="1:16" s="65" customFormat="1" x14ac:dyDescent="0.3">
      <c r="A35" s="59">
        <v>24</v>
      </c>
      <c r="B35" s="66" t="s">
        <v>45</v>
      </c>
      <c r="C35" s="69" t="s">
        <v>71</v>
      </c>
      <c r="D35" s="59" t="s">
        <v>58</v>
      </c>
      <c r="E35" s="72">
        <f>E34*0.12</f>
        <v>9.36</v>
      </c>
      <c r="F35" s="70"/>
      <c r="G35" s="70"/>
      <c r="H35" s="70"/>
      <c r="I35" s="75"/>
      <c r="J35" s="70"/>
      <c r="K35" s="70"/>
      <c r="L35" s="70"/>
      <c r="M35" s="70"/>
      <c r="N35" s="70"/>
      <c r="O35" s="70"/>
      <c r="P35" s="70"/>
    </row>
    <row r="36" spans="1:16" s="65" customFormat="1" x14ac:dyDescent="0.3">
      <c r="A36" s="59">
        <v>25</v>
      </c>
      <c r="B36" s="66" t="s">
        <v>45</v>
      </c>
      <c r="C36" s="69" t="s">
        <v>72</v>
      </c>
      <c r="D36" s="59" t="s">
        <v>58</v>
      </c>
      <c r="E36" s="72">
        <f>E34*0.25</f>
        <v>19.5</v>
      </c>
      <c r="F36" s="70"/>
      <c r="G36" s="70"/>
      <c r="H36" s="70"/>
      <c r="I36" s="75"/>
      <c r="J36" s="70"/>
      <c r="K36" s="70"/>
      <c r="L36" s="70"/>
      <c r="M36" s="70"/>
      <c r="N36" s="70"/>
      <c r="O36" s="70"/>
      <c r="P36" s="70"/>
    </row>
    <row r="37" spans="1:16" s="65" customFormat="1" x14ac:dyDescent="0.3">
      <c r="A37" s="59">
        <v>26</v>
      </c>
      <c r="B37" s="66"/>
      <c r="C37" s="80" t="s">
        <v>73</v>
      </c>
      <c r="D37" s="59"/>
      <c r="E37" s="72"/>
      <c r="F37" s="70"/>
      <c r="G37" s="70"/>
      <c r="H37" s="70"/>
      <c r="I37" s="75"/>
      <c r="J37" s="70"/>
      <c r="K37" s="70"/>
      <c r="L37" s="70"/>
      <c r="M37" s="70"/>
      <c r="N37" s="70"/>
      <c r="O37" s="70"/>
      <c r="P37" s="70"/>
    </row>
    <row r="38" spans="1:16" s="79" customFormat="1" x14ac:dyDescent="0.2">
      <c r="A38" s="59">
        <v>27</v>
      </c>
      <c r="B38" s="66" t="s">
        <v>45</v>
      </c>
      <c r="C38" s="141" t="s">
        <v>103</v>
      </c>
      <c r="D38" s="59" t="s">
        <v>49</v>
      </c>
      <c r="E38" s="72">
        <v>27</v>
      </c>
      <c r="F38" s="70"/>
      <c r="G38" s="70"/>
      <c r="H38" s="70"/>
      <c r="I38" s="75"/>
      <c r="J38" s="70"/>
      <c r="K38" s="70"/>
      <c r="L38" s="70"/>
      <c r="M38" s="70"/>
      <c r="N38" s="70"/>
      <c r="O38" s="70"/>
      <c r="P38" s="70"/>
    </row>
    <row r="39" spans="1:16" s="79" customFormat="1" x14ac:dyDescent="0.2">
      <c r="A39" s="59">
        <v>28</v>
      </c>
      <c r="B39" s="66" t="s">
        <v>45</v>
      </c>
      <c r="C39" s="141" t="s">
        <v>101</v>
      </c>
      <c r="D39" s="59" t="s">
        <v>49</v>
      </c>
      <c r="E39" s="72">
        <v>27</v>
      </c>
      <c r="F39" s="70"/>
      <c r="G39" s="70"/>
      <c r="H39" s="70"/>
      <c r="I39" s="75"/>
      <c r="J39" s="70"/>
      <c r="K39" s="70"/>
      <c r="L39" s="70"/>
      <c r="M39" s="70"/>
      <c r="N39" s="70"/>
      <c r="O39" s="70"/>
      <c r="P39" s="70"/>
    </row>
    <row r="40" spans="1:16" s="79" customFormat="1" ht="20.399999999999999" x14ac:dyDescent="0.2">
      <c r="A40" s="59">
        <v>29</v>
      </c>
      <c r="B40" s="66" t="s">
        <v>45</v>
      </c>
      <c r="C40" s="141" t="s">
        <v>102</v>
      </c>
      <c r="D40" s="59" t="s">
        <v>49</v>
      </c>
      <c r="E40" s="72">
        <f>E39*1.15</f>
        <v>31.049999999999997</v>
      </c>
      <c r="F40" s="70"/>
      <c r="G40" s="70"/>
      <c r="H40" s="70"/>
      <c r="I40" s="75"/>
      <c r="J40" s="70"/>
      <c r="K40" s="70"/>
      <c r="L40" s="70"/>
      <c r="M40" s="70"/>
      <c r="N40" s="70"/>
      <c r="O40" s="70"/>
      <c r="P40" s="70"/>
    </row>
    <row r="41" spans="1:16" s="79" customFormat="1" x14ac:dyDescent="0.2">
      <c r="A41" s="59">
        <v>30</v>
      </c>
      <c r="B41" s="66"/>
      <c r="C41" s="80" t="s">
        <v>74</v>
      </c>
      <c r="D41" s="59"/>
      <c r="E41" s="72"/>
      <c r="F41" s="70"/>
      <c r="G41" s="70"/>
      <c r="H41" s="70"/>
      <c r="I41" s="75"/>
      <c r="J41" s="70"/>
      <c r="K41" s="70"/>
      <c r="L41" s="70"/>
      <c r="M41" s="70"/>
      <c r="N41" s="70"/>
      <c r="O41" s="70"/>
      <c r="P41" s="70"/>
    </row>
    <row r="42" spans="1:16" s="81" customFormat="1" x14ac:dyDescent="0.2">
      <c r="A42" s="59">
        <v>31</v>
      </c>
      <c r="B42" s="66" t="s">
        <v>45</v>
      </c>
      <c r="C42" s="146" t="s">
        <v>92</v>
      </c>
      <c r="D42" s="59" t="s">
        <v>49</v>
      </c>
      <c r="E42" s="72">
        <v>16</v>
      </c>
      <c r="F42" s="70"/>
      <c r="G42" s="70"/>
      <c r="H42" s="70"/>
      <c r="I42" s="75"/>
      <c r="J42" s="70"/>
      <c r="K42" s="70"/>
      <c r="L42" s="70"/>
      <c r="M42" s="70"/>
      <c r="N42" s="70"/>
      <c r="O42" s="70"/>
      <c r="P42" s="70"/>
    </row>
    <row r="43" spans="1:16" s="81" customFormat="1" x14ac:dyDescent="0.2">
      <c r="A43" s="59"/>
      <c r="B43" s="66"/>
      <c r="C43" s="146" t="s">
        <v>93</v>
      </c>
      <c r="D43" s="59" t="s">
        <v>49</v>
      </c>
      <c r="E43" s="72">
        <v>12.3</v>
      </c>
      <c r="F43" s="70"/>
      <c r="G43" s="70"/>
      <c r="H43" s="70"/>
      <c r="I43" s="75"/>
      <c r="J43" s="70"/>
      <c r="K43" s="70"/>
      <c r="L43" s="70"/>
      <c r="M43" s="70"/>
      <c r="N43" s="70"/>
      <c r="O43" s="70"/>
      <c r="P43" s="70"/>
    </row>
    <row r="44" spans="1:16" s="81" customFormat="1" x14ac:dyDescent="0.2">
      <c r="A44" s="59"/>
      <c r="B44" s="66"/>
      <c r="C44" s="147" t="s">
        <v>100</v>
      </c>
      <c r="D44" s="59" t="s">
        <v>60</v>
      </c>
      <c r="E44" s="72">
        <v>748</v>
      </c>
      <c r="F44" s="70"/>
      <c r="G44" s="70"/>
      <c r="H44" s="70"/>
      <c r="I44" s="75"/>
      <c r="J44" s="70"/>
      <c r="K44" s="70"/>
      <c r="L44" s="70"/>
      <c r="M44" s="70"/>
      <c r="N44" s="70"/>
      <c r="P44" s="70"/>
    </row>
    <row r="45" spans="1:16" s="81" customFormat="1" x14ac:dyDescent="0.2">
      <c r="A45" s="59">
        <v>32</v>
      </c>
      <c r="B45" s="66" t="s">
        <v>45</v>
      </c>
      <c r="C45" s="71" t="s">
        <v>75</v>
      </c>
      <c r="D45" s="59" t="s">
        <v>49</v>
      </c>
      <c r="E45" s="72">
        <f>E42*1.1</f>
        <v>17.600000000000001</v>
      </c>
      <c r="F45" s="70"/>
      <c r="G45" s="70"/>
      <c r="H45" s="70"/>
      <c r="I45" s="75"/>
      <c r="J45" s="70"/>
      <c r="K45" s="70"/>
      <c r="L45" s="70"/>
      <c r="M45" s="70"/>
      <c r="N45" s="70"/>
      <c r="O45" s="70"/>
      <c r="P45" s="70"/>
    </row>
    <row r="46" spans="1:16" s="81" customFormat="1" x14ac:dyDescent="0.2">
      <c r="A46" s="59">
        <v>33</v>
      </c>
      <c r="B46" s="66" t="s">
        <v>45</v>
      </c>
      <c r="C46" s="148" t="s">
        <v>76</v>
      </c>
      <c r="D46" s="82" t="s">
        <v>49</v>
      </c>
      <c r="E46" s="83">
        <f>E42*1.1</f>
        <v>17.600000000000001</v>
      </c>
      <c r="F46" s="84"/>
      <c r="G46" s="70"/>
      <c r="H46" s="70"/>
      <c r="I46" s="108"/>
      <c r="J46" s="84"/>
      <c r="K46" s="70"/>
      <c r="L46" s="70"/>
      <c r="M46" s="70"/>
      <c r="N46" s="70"/>
      <c r="O46" s="70"/>
      <c r="P46" s="70"/>
    </row>
    <row r="47" spans="1:16" s="79" customFormat="1" x14ac:dyDescent="0.2">
      <c r="A47" s="59">
        <v>34</v>
      </c>
      <c r="B47" s="66" t="s">
        <v>45</v>
      </c>
      <c r="C47" s="71" t="s">
        <v>77</v>
      </c>
      <c r="D47" s="59" t="s">
        <v>78</v>
      </c>
      <c r="E47" s="72">
        <v>28</v>
      </c>
      <c r="F47" s="70"/>
      <c r="G47" s="70"/>
      <c r="H47" s="70"/>
      <c r="I47" s="75"/>
      <c r="J47" s="70"/>
      <c r="K47" s="70"/>
      <c r="L47" s="70"/>
      <c r="M47" s="70"/>
      <c r="N47" s="70"/>
      <c r="O47" s="70"/>
      <c r="P47" s="70"/>
    </row>
    <row r="48" spans="1:16" s="81" customFormat="1" x14ac:dyDescent="0.2">
      <c r="A48" s="59">
        <v>35</v>
      </c>
      <c r="B48" s="66" t="s">
        <v>45</v>
      </c>
      <c r="C48" s="149" t="s">
        <v>79</v>
      </c>
      <c r="D48" s="59" t="s">
        <v>78</v>
      </c>
      <c r="E48" s="72">
        <f>E47*1.1</f>
        <v>30.800000000000004</v>
      </c>
      <c r="F48" s="70"/>
      <c r="G48" s="70"/>
      <c r="H48" s="70"/>
      <c r="I48" s="75"/>
      <c r="J48" s="70"/>
      <c r="K48" s="70"/>
      <c r="L48" s="70"/>
      <c r="M48" s="70"/>
      <c r="N48" s="70"/>
      <c r="O48" s="70"/>
      <c r="P48" s="70"/>
    </row>
    <row r="49" spans="1:16" x14ac:dyDescent="0.2">
      <c r="A49" s="59">
        <v>36</v>
      </c>
      <c r="B49" s="66"/>
      <c r="C49" s="67" t="s">
        <v>80</v>
      </c>
      <c r="D49" s="59"/>
      <c r="E49" s="72"/>
      <c r="F49" s="70"/>
      <c r="G49" s="70"/>
      <c r="H49" s="70"/>
      <c r="I49" s="75"/>
      <c r="J49" s="70"/>
      <c r="K49" s="70"/>
      <c r="L49" s="70"/>
      <c r="M49" s="70"/>
      <c r="N49" s="70"/>
      <c r="O49" s="70"/>
      <c r="P49" s="70"/>
    </row>
    <row r="50" spans="1:16" x14ac:dyDescent="0.2">
      <c r="A50" s="59">
        <v>38</v>
      </c>
      <c r="B50" s="66" t="s">
        <v>45</v>
      </c>
      <c r="C50" s="71" t="s">
        <v>81</v>
      </c>
      <c r="D50" s="59" t="s">
        <v>62</v>
      </c>
      <c r="E50" s="72">
        <v>50</v>
      </c>
      <c r="F50" s="70"/>
      <c r="G50" s="70"/>
      <c r="H50" s="70"/>
      <c r="I50" s="75"/>
      <c r="J50" s="70"/>
      <c r="K50" s="70"/>
      <c r="L50" s="70"/>
      <c r="M50" s="70"/>
      <c r="N50" s="70"/>
      <c r="O50" s="70"/>
      <c r="P50" s="70"/>
    </row>
    <row r="51" spans="1:16" x14ac:dyDescent="0.2">
      <c r="A51" s="59">
        <v>39</v>
      </c>
      <c r="B51" s="66" t="s">
        <v>45</v>
      </c>
      <c r="C51" s="71" t="s">
        <v>94</v>
      </c>
      <c r="D51" s="59" t="s">
        <v>62</v>
      </c>
      <c r="E51" s="72">
        <v>45</v>
      </c>
      <c r="F51" s="70"/>
      <c r="G51" s="70"/>
      <c r="H51" s="70"/>
      <c r="I51" s="75"/>
      <c r="J51" s="70"/>
      <c r="K51" s="70"/>
      <c r="L51" s="70"/>
      <c r="M51" s="70"/>
      <c r="N51" s="70"/>
      <c r="O51" s="70"/>
      <c r="P51" s="70"/>
    </row>
    <row r="52" spans="1:16" ht="20.399999999999999" x14ac:dyDescent="0.2">
      <c r="A52" s="59">
        <v>40</v>
      </c>
      <c r="B52" s="66" t="s">
        <v>45</v>
      </c>
      <c r="C52" s="85" t="s">
        <v>82</v>
      </c>
      <c r="D52" s="59" t="s">
        <v>83</v>
      </c>
      <c r="E52" s="72">
        <v>5</v>
      </c>
      <c r="F52" s="70"/>
      <c r="G52" s="70"/>
      <c r="H52" s="70"/>
      <c r="I52" s="75"/>
      <c r="J52" s="70"/>
      <c r="K52" s="70"/>
      <c r="L52" s="70"/>
      <c r="M52" s="70"/>
      <c r="N52" s="70"/>
      <c r="O52" s="70"/>
      <c r="P52" s="70"/>
    </row>
    <row r="53" spans="1:16" x14ac:dyDescent="0.2">
      <c r="A53" s="59">
        <v>41</v>
      </c>
      <c r="B53" s="66" t="s">
        <v>45</v>
      </c>
      <c r="C53" s="85" t="s">
        <v>84</v>
      </c>
      <c r="D53" s="59" t="s">
        <v>83</v>
      </c>
      <c r="E53" s="72">
        <v>2</v>
      </c>
      <c r="F53" s="70"/>
      <c r="G53" s="70"/>
      <c r="H53" s="70"/>
      <c r="I53" s="75"/>
      <c r="J53" s="70"/>
      <c r="K53" s="70"/>
      <c r="L53" s="70"/>
      <c r="M53" s="70"/>
      <c r="N53" s="70"/>
      <c r="O53" s="70"/>
      <c r="P53" s="70"/>
    </row>
    <row r="54" spans="1:16" x14ac:dyDescent="0.2">
      <c r="A54" s="59">
        <v>42</v>
      </c>
      <c r="B54" s="66" t="s">
        <v>45</v>
      </c>
      <c r="C54" s="71" t="s">
        <v>85</v>
      </c>
      <c r="D54" s="59" t="s">
        <v>83</v>
      </c>
      <c r="E54" s="72">
        <v>12</v>
      </c>
      <c r="F54" s="70"/>
      <c r="G54" s="70"/>
      <c r="H54" s="70"/>
      <c r="I54" s="75"/>
      <c r="J54" s="70"/>
      <c r="K54" s="70"/>
      <c r="L54" s="70"/>
      <c r="M54" s="70"/>
      <c r="N54" s="70"/>
      <c r="O54" s="70"/>
      <c r="P54" s="70"/>
    </row>
    <row r="55" spans="1:16" x14ac:dyDescent="0.2">
      <c r="A55" s="59">
        <v>43</v>
      </c>
      <c r="B55" s="66"/>
      <c r="C55" s="67" t="s">
        <v>86</v>
      </c>
      <c r="D55" s="59"/>
      <c r="E55" s="72"/>
      <c r="F55" s="70"/>
      <c r="G55" s="70"/>
      <c r="H55" s="70"/>
      <c r="I55" s="75"/>
      <c r="J55" s="70"/>
      <c r="K55" s="70"/>
      <c r="L55" s="70"/>
      <c r="M55" s="70"/>
      <c r="N55" s="70"/>
      <c r="O55" s="70"/>
      <c r="P55" s="70"/>
    </row>
    <row r="56" spans="1:16" ht="20.399999999999999" x14ac:dyDescent="0.2">
      <c r="A56" s="59">
        <v>44</v>
      </c>
      <c r="B56" s="66" t="s">
        <v>45</v>
      </c>
      <c r="C56" s="71" t="s">
        <v>87</v>
      </c>
      <c r="D56" s="59" t="s">
        <v>88</v>
      </c>
      <c r="E56" s="72">
        <v>1</v>
      </c>
      <c r="F56" s="70"/>
      <c r="G56" s="70"/>
      <c r="H56" s="70"/>
      <c r="I56" s="75"/>
      <c r="J56" s="70"/>
      <c r="K56" s="70"/>
      <c r="L56" s="70"/>
      <c r="M56" s="70"/>
      <c r="N56" s="70"/>
      <c r="O56" s="70"/>
      <c r="P56" s="70"/>
    </row>
    <row r="57" spans="1:16" x14ac:dyDescent="0.2">
      <c r="A57" s="132" t="s">
        <v>89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86"/>
      <c r="M57" s="87"/>
      <c r="N57" s="87"/>
      <c r="O57" s="87"/>
      <c r="P57" s="87"/>
    </row>
    <row r="58" spans="1:16" x14ac:dyDescent="0.2">
      <c r="A58" s="88"/>
      <c r="B58" s="65"/>
      <c r="C58" s="89"/>
      <c r="D58" s="90"/>
      <c r="E58" s="91"/>
      <c r="F58" s="65"/>
      <c r="G58" s="65"/>
      <c r="H58" s="92"/>
      <c r="I58" s="109"/>
      <c r="J58" s="65"/>
      <c r="K58" s="65"/>
      <c r="L58" s="65"/>
      <c r="M58" s="65"/>
      <c r="N58" s="65"/>
      <c r="O58" s="65"/>
      <c r="P58" s="65"/>
    </row>
    <row r="59" spans="1:16" x14ac:dyDescent="0.2">
      <c r="A59" s="93"/>
      <c r="B59" s="93"/>
      <c r="C59" s="93"/>
      <c r="D59" s="93"/>
      <c r="E59" s="94"/>
      <c r="F59" s="93"/>
      <c r="G59" s="93"/>
      <c r="H59" s="95"/>
      <c r="I59" s="110"/>
      <c r="J59" s="65"/>
      <c r="K59" s="65"/>
      <c r="L59" s="65"/>
      <c r="M59" s="65"/>
      <c r="N59" s="65"/>
      <c r="O59" s="65"/>
      <c r="P59" s="65"/>
    </row>
    <row r="60" spans="1:16" x14ac:dyDescent="0.2">
      <c r="A60" s="65"/>
      <c r="B60" s="93"/>
      <c r="C60" s="96"/>
      <c r="D60" s="93"/>
      <c r="E60" s="94"/>
      <c r="F60" s="94"/>
      <c r="G60" s="93"/>
      <c r="H60" s="93"/>
      <c r="I60" s="110"/>
      <c r="J60" s="93"/>
      <c r="K60" s="65"/>
      <c r="L60" s="65"/>
      <c r="M60" s="65"/>
      <c r="N60" s="65"/>
      <c r="O60" s="65"/>
      <c r="P60" s="65"/>
    </row>
    <row r="61" spans="1:16" x14ac:dyDescent="0.2">
      <c r="A61" s="65"/>
      <c r="B61" s="65"/>
      <c r="C61" s="97"/>
      <c r="D61" s="65"/>
      <c r="E61" s="98"/>
      <c r="F61" s="65"/>
      <c r="G61" s="65"/>
      <c r="H61" s="65"/>
      <c r="I61" s="111"/>
      <c r="J61" s="65"/>
      <c r="K61" s="65"/>
      <c r="L61" s="65"/>
      <c r="M61" s="65"/>
      <c r="N61" s="65"/>
      <c r="O61" s="65"/>
      <c r="P61" s="65"/>
    </row>
    <row r="62" spans="1:16" x14ac:dyDescent="0.2">
      <c r="C62" s="99"/>
    </row>
    <row r="63" spans="1:16" x14ac:dyDescent="0.2">
      <c r="C63" s="100"/>
    </row>
  </sheetData>
  <mergeCells count="14">
    <mergeCell ref="L9:P9"/>
    <mergeCell ref="A3:H3"/>
    <mergeCell ref="M7:P7"/>
    <mergeCell ref="A5:H5"/>
    <mergeCell ref="A4:H4"/>
    <mergeCell ref="A8:E8"/>
    <mergeCell ref="A57:K57"/>
    <mergeCell ref="E1:I1"/>
    <mergeCell ref="A9:A10"/>
    <mergeCell ref="B9:B10"/>
    <mergeCell ref="C9:C10"/>
    <mergeCell ref="D9:D10"/>
    <mergeCell ref="E9:E10"/>
    <mergeCell ref="F9:K9"/>
  </mergeCells>
  <conditionalFormatting sqref="D23">
    <cfRule type="cellIs" dxfId="3" priority="3" stopIfTrue="1" operator="equal">
      <formula>0</formula>
    </cfRule>
    <cfRule type="expression" dxfId="2" priority="4" stopIfTrue="1">
      <formula>#DIV/0!</formula>
    </cfRule>
  </conditionalFormatting>
  <conditionalFormatting sqref="D28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Kopsavilkums</vt:lpstr>
      <vt:lpstr>Tame1-1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</dc:creator>
  <cp:lastModifiedBy>Elza Rūtenberga</cp:lastModifiedBy>
  <cp:lastPrinted>2023-01-20T08:27:45Z</cp:lastPrinted>
  <dcterms:created xsi:type="dcterms:W3CDTF">2022-03-07T11:21:24Z</dcterms:created>
  <dcterms:modified xsi:type="dcterms:W3CDTF">2023-03-14T13:35:04Z</dcterms:modified>
</cp:coreProperties>
</file>