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6.10.44\TNP_Faili\Nodaļas\Iepirkumu nodaļa\2025.gada Cenu aptaujas\TNPz_2025_72_Dzīvokļa remontdarbi Miera ielā 6–9, Talsos\"/>
    </mc:Choice>
  </mc:AlternateContent>
  <bookViews>
    <workbookView xWindow="-108" yWindow="-108" windowWidth="23256" windowHeight="12576" tabRatio="850"/>
  </bookViews>
  <sheets>
    <sheet name="Kopsavilkuma aprēķins " sheetId="71" r:id="rId1"/>
    <sheet name="Miera iela 6-19" sheetId="46" r:id="rId2"/>
  </sheets>
  <externalReferences>
    <externalReference r:id="rId3"/>
  </externalReferences>
  <definedNames>
    <definedName name="_xlnm.Print_Area" localSheetId="1">'Miera iela 6-19'!$A$1:$P$84</definedName>
    <definedName name="_xlnm.Print_Titles" localSheetId="1">'Miera iela 6-19'!$13:$15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46" l="1"/>
  <c r="E34" i="46"/>
  <c r="E32" i="46"/>
  <c r="E29" i="46"/>
  <c r="A6" i="46"/>
  <c r="A5" i="46"/>
  <c r="E30" i="46" l="1"/>
  <c r="E37" i="46" l="1"/>
  <c r="A18" i="46" l="1"/>
  <c r="A19" i="46" s="1"/>
  <c r="A20" i="46" s="1"/>
  <c r="A21" i="46" s="1"/>
  <c r="A22" i="46" s="1"/>
  <c r="A23" i="46" s="1"/>
  <c r="A24" i="46" s="1"/>
  <c r="A27" i="46" l="1"/>
  <c r="A28" i="46" s="1"/>
  <c r="A29" i="46" s="1"/>
  <c r="A30" i="46" s="1"/>
  <c r="A31" i="46" s="1"/>
  <c r="A32" i="46" s="1"/>
  <c r="A34" i="46" l="1"/>
  <c r="A36" i="46" s="1"/>
  <c r="A37" i="46" s="1"/>
  <c r="A38" i="46" s="1"/>
  <c r="A39" i="46" s="1"/>
  <c r="A41" i="46" s="1"/>
  <c r="A42" i="46" s="1"/>
  <c r="A43" i="46" s="1"/>
  <c r="A44" i="46" s="1"/>
  <c r="A45" i="46" s="1"/>
  <c r="A46" i="46" s="1"/>
  <c r="A47" i="46" s="1"/>
  <c r="A48" i="46" s="1"/>
  <c r="A49" i="46" s="1"/>
  <c r="A50" i="46" s="1"/>
  <c r="A51" i="46" s="1"/>
  <c r="A52" i="46" s="1"/>
  <c r="A53" i="46" s="1"/>
  <c r="A54" i="46" s="1"/>
  <c r="A55" i="46" s="1"/>
  <c r="A56" i="46" s="1"/>
  <c r="A57" i="46" s="1"/>
  <c r="A58" i="46" s="1"/>
  <c r="A59" i="46" s="1"/>
  <c r="A60" i="46" s="1"/>
  <c r="A61" i="46" s="1"/>
  <c r="A62" i="46" s="1"/>
  <c r="A63" i="46" s="1"/>
  <c r="A64" i="46" s="1"/>
  <c r="A65" i="46" s="1"/>
  <c r="A66" i="46" s="1"/>
  <c r="K15" i="46"/>
  <c r="L15" i="46" s="1"/>
  <c r="M15" i="46" s="1"/>
  <c r="N15" i="46" s="1"/>
  <c r="O15" i="46" s="1"/>
  <c r="P15" i="46" s="1"/>
  <c r="G15" i="46"/>
  <c r="H15" i="46" s="1"/>
  <c r="A67" i="46" l="1"/>
  <c r="A69" i="46"/>
  <c r="A70" i="46" s="1"/>
  <c r="A72" i="46" s="1"/>
  <c r="M9" i="46" l="1"/>
  <c r="D9" i="71"/>
  <c r="N14" i="71" l="1"/>
  <c r="D8" i="71" l="1"/>
  <c r="F30" i="71" l="1"/>
</calcChain>
</file>

<file path=xl/sharedStrings.xml><?xml version="1.0" encoding="utf-8"?>
<sst xmlns="http://schemas.openxmlformats.org/spreadsheetml/2006/main" count="159" uniqueCount="108">
  <si>
    <t>griesti</t>
  </si>
  <si>
    <t>sienas</t>
  </si>
  <si>
    <t>Kopā uz visu apjomu</t>
  </si>
  <si>
    <t>Nr.p.k.</t>
  </si>
  <si>
    <t>kods</t>
  </si>
  <si>
    <t>Darba nosaukums</t>
  </si>
  <si>
    <t>Mērvienība</t>
  </si>
  <si>
    <t>Daudzums</t>
  </si>
  <si>
    <t>Vienības izmaksas</t>
  </si>
  <si>
    <t>laika norma (c/h)</t>
  </si>
  <si>
    <t>darba samaksas likme (euro/h)</t>
  </si>
  <si>
    <t>darba alga</t>
  </si>
  <si>
    <t>būvizstrādājumi</t>
  </si>
  <si>
    <t>mehānismi</t>
  </si>
  <si>
    <t>Kopā</t>
  </si>
  <si>
    <t>darbietilpība (c/h)</t>
  </si>
  <si>
    <t xml:space="preserve">darba alga </t>
  </si>
  <si>
    <t>summa</t>
  </si>
  <si>
    <t>DEMONTĀŽAS DARBI</t>
  </si>
  <si>
    <r>
      <t>m</t>
    </r>
    <r>
      <rPr>
        <sz val="10"/>
        <color theme="1"/>
        <rFont val="Calibri"/>
        <family val="2"/>
        <charset val="186"/>
      </rPr>
      <t>²</t>
    </r>
  </si>
  <si>
    <t>kpl</t>
  </si>
  <si>
    <t>gb</t>
  </si>
  <si>
    <t>grīdas</t>
  </si>
  <si>
    <t>m</t>
  </si>
  <si>
    <t>kabelis 3x4 mm2 ar stiprinājumiem</t>
  </si>
  <si>
    <t>Ūdensvada un kanalizācijas vada izpildshēmas sagatavošana</t>
  </si>
  <si>
    <t>CITI DARBI</t>
  </si>
  <si>
    <t>Esošo ūdens skaitītāju maiņa, verificēšana</t>
  </si>
  <si>
    <t>Tualetes pods ar vāku un skalojamo kasti, piegāde un montāža, ieskaitot kanalizācijas pieslēgumu līdz kanalizācijas vadam, ventili. Piemēram, Cersanit Kaskada vai ekvivalents</t>
  </si>
  <si>
    <t>Elektroinstalācijas pārbaude, izpildshēmas sagatavošana, pretestības mērījumi</t>
  </si>
  <si>
    <t>Kabelis YDYp 3x2,5 mm2 ar stiprinājumiem</t>
  </si>
  <si>
    <t>Kabelis YDYp 3x1,5 mm2 ar stiprinājumiem</t>
  </si>
  <si>
    <t>Griestu gaismekļu montāža, LED tipa (apļveida), virsapmetuma</t>
  </si>
  <si>
    <t>2-vietīga kontaktligzda ar zemējumu, IP20, Balta</t>
  </si>
  <si>
    <t>2-vietīga kontaktligzda ar zemējumu, IP44, Balta</t>
  </si>
  <si>
    <t>Slēdzis ar apgaismojumu un kontaktligzdu, IP44, Balta</t>
  </si>
  <si>
    <t>Slēdzis ar apgaismojumu, IP44, Balta</t>
  </si>
  <si>
    <t>Durvju zvana un zvana pogas piegāde un montāža</t>
  </si>
  <si>
    <t>LED griestu gaismeklis montāžai vannas istabā, piemēram FIDO LED/12W/230V IP65, vai ekvivalents</t>
  </si>
  <si>
    <t>LED griestu gaismeklis, piemēram OPAL LED/24W/230V, vai ekvivalents</t>
  </si>
  <si>
    <t>Tāmes Nr.</t>
  </si>
  <si>
    <t>IEKŠĒJIE APDARES DARBI</t>
  </si>
  <si>
    <t>DURVIS</t>
  </si>
  <si>
    <t>IEKŠĒJIE ELEKTROTĪKLI</t>
  </si>
  <si>
    <t>ŪDENSVADA TĪKLI, KANALIZĀCIJAS VADA TĪKLI, APRĪKOJUMS</t>
  </si>
  <si>
    <t>Ievadkabelis 4x4 mm2 ar stiprinājumiem</t>
  </si>
  <si>
    <t>Kabeļu montāža (montāžas vietu precizēt montāžas laikā; kolonnā "būvizstrādājumi" iekļaut izmaksas stiprinājumiem, savienojuma klemmēm, nozarkārbām utml), t.sk.:</t>
  </si>
  <si>
    <t>Rozešu un slēdžu montāža (kolonnā "būvizstrādājumi" iekļaut izmaksas stiprinājumiem, savienojuma klemmēm utml)</t>
  </si>
  <si>
    <t xml:space="preserve">Kanalizācijas vada cauruļu (PVC) un veidgabalu nomaiņa ar jaunu pieslēgumu izveidi </t>
  </si>
  <si>
    <t>t. sk. darba aizsardzība</t>
  </si>
  <si>
    <t xml:space="preserve">	Par kopējo summu (euro)</t>
  </si>
  <si>
    <t>Kopējā darbietilpība (c/h)</t>
  </si>
  <si>
    <t>Nr. p. k.</t>
  </si>
  <si>
    <t>Būvdarbu veids vai konstruktīvā elementa nosaukums</t>
  </si>
  <si>
    <t>Tāmes izmaksas</t>
  </si>
  <si>
    <t>Tai skaitā</t>
  </si>
  <si>
    <t>Darbietilpība</t>
  </si>
  <si>
    <t>(c/h)</t>
  </si>
  <si>
    <t xml:space="preserve">Virsizdevumi </t>
  </si>
  <si>
    <t xml:space="preserve">Peļņa </t>
  </si>
  <si>
    <t>PVN:</t>
  </si>
  <si>
    <t>Kopā ar PVN:</t>
  </si>
  <si>
    <t>Tiešās izmaksas kopā, t. sk. darba devēja sociālais nodoklis (23,59%)</t>
  </si>
  <si>
    <t xml:space="preserve">Identifikācijas Nr.: </t>
  </si>
  <si>
    <t>euro/m2 ar PVN</t>
  </si>
  <si>
    <t>Dzīvokļa platība, m2</t>
  </si>
  <si>
    <t>Būvgružu sagatavošana utilizācijai, utilizācija.</t>
  </si>
  <si>
    <t>Citas dzīvoklī esošas iedzīves demontāža (mēbeles, iebūvējamās mēbeles utml.), saskaņā ar pasūtītāja norādījumiem</t>
  </si>
  <si>
    <t>Dvieļu žāvētāja virsmas tīrīšana, krāsošana ar  karstumizturīgu akrilāta krāsu</t>
  </si>
  <si>
    <t>Kopsavilkuma aprēķins</t>
  </si>
  <si>
    <r>
      <t>Objekta nosaukums</t>
    </r>
    <r>
      <rPr>
        <sz val="11"/>
        <rFont val="Times New Roman"/>
        <family val="1"/>
      </rPr>
      <t>: Dzīvokļa remontdarbi Miera ielā 6-9 Talsos</t>
    </r>
  </si>
  <si>
    <t>Būves nosaukums: Daudzdzīvokļu dzīvojamā māja</t>
  </si>
  <si>
    <t>Objekta adrese: Miera iela 6-9,Talsi,LV-3201</t>
  </si>
  <si>
    <t>Pavisam kopā bez PVN:</t>
  </si>
  <si>
    <t>PVN 21%:</t>
  </si>
  <si>
    <t>Kopā ar PVN 21%:</t>
  </si>
  <si>
    <t>Griestu apdares,dekoratīvā apšuvuma un aprīkojuma demontāža</t>
  </si>
  <si>
    <t>Sienu  tapešu ,dekoratīvās apdares,flīžu, reģipša apšuvuma un aprīkojuma demontāža</t>
  </si>
  <si>
    <t>Grīdu virsējās apdares demontāža,saglabājot dēļu grīdas pamatni
Flīžu apdares demontāža</t>
  </si>
  <si>
    <t>Durvju,tsk ārdurvju un aplodu  demontāža</t>
  </si>
  <si>
    <t>Elektroinstalācijas (gaismekļi, rozetes, slēdži, redzamie kabeļi, durvju zvans,nozarkārbas,) demontāža</t>
  </si>
  <si>
    <t>Ūdensvada un kanalizācijas aprīkojuma (klozetpods, jaucējkrāni, izlietnes, duškabīnes karkass, boileris, ūdensvada pievads un caurules, kanalizācijas vada pievads un caurules utml.) demontāža</t>
  </si>
  <si>
    <t>Lokālā tāme</t>
  </si>
  <si>
    <t>Griestu virsmas sagatavošana apdares darbiem, t.sk. virsmas attīrīšana no netīrumiem,vecās apdares, un putekļiem; virsmas gruntēšana (grunts Knauf Tiefengrund ); plaisu aizpildīšana ar remonta javu (ātri cietējoša remonta javaWeber JB 600/3) virsmas daļēja tepēšana ar atbilstošu sastāvu (pēc nepieciešamības) un tepēto vietu slīpēšana un putekļu noslaucīšana</t>
  </si>
  <si>
    <t>Griestu špaktelēšana (Knauf Fill &amp; Finish Light gatavā vieglā špaktele  ), slīpēšana un putekļu noslaucīšana, gruntskrāsas uzklāšana (Vivacolor primer 1 gruntskrāsa sienām un griestiem)  un krāsošana (Vivacolor Ceiling 3 AP griestu krāsa pilnīgi matēta  )2 reizes, t.sk. visi palīgmateriāli</t>
  </si>
  <si>
    <t xml:space="preserve">Sienu sagatavošana apdarei,tsk., virsmas attīrīšana no netīrumiem,vecās apdares apakškārtas un putekļiem,Izlīdzināšana Knauf Rotband, špaktelēšana Vetonit LH vai LR atbilstoši telpu lietošanas mērķim, slīpēšana un putekļu noslaucīšana, gruntskrāsas (Vivacolor primer 1) uzklāšana un krāsošana (Vivacolor Acrylate Matt A Mitrumizturīga Sienas Krāsa, Matēta) 2 reizes </t>
  </si>
  <si>
    <t>Sienu hidroizolācija pirms flīzēšanas ar WEBER.TEC 822, ieskaitot stūru apstrādi</t>
  </si>
  <si>
    <t>Grīdas dēļu nostiprināšana, novēršot grīdas plaknes (kas deformējas un čīkst) defektus,veicot izlīmeņošanu un nostiprināšanu pret deformācijām,nepieciešamības gadījumā veicot gulšņu maiņu ar soli ne lielāku par 400 mm un bojāto dēļu protezēšanu</t>
  </si>
  <si>
    <t>Grīdu flīzēšana (akmens masa 30x30cm; vai cita izmēra, saskaņojot ar pasūtītāju; Grīdu flīzes; nodilumizturība, pretslīde PEI 5, R12; šķira: 1), iepriekš hidroizolējot grīdu, šuvošana</t>
  </si>
  <si>
    <t>Koka lakotu perimetra grīdlīstu montāža h=110mm tsk visi palīgmateriāli</t>
  </si>
  <si>
    <t>Metāla durvis ( t.sk. kārba, eņģes, slēdzene, furnitūra, apmales durvīm, durvju atdure, novērošanas acs, palīgmateriāli) dzīvoklim,. Izmēri, precizējot montāžas laikā; Vērtnes biezums – 70mm ; kārbas biezums – 70mm; Metāla krāsa: Šokolādes brūns, pulverkrāsas pārklājums; Vērtnes metāla biezums: 1.2mm; Kārbas metāla biezums: 1.2mm; Ārējā apdare: MDF 10mm, krāsa – «Dienvidu Venge»; Iekšējā apdare: MDF 10mm krāsa – «Pasadena Ozols»; Vērtnes siltinājums: Minerālvate; Aplodas no ārpuses: MDF 70mm, biezums 16mm, slēptā stiprināšana uz klipšiem; Augšējā slēdzene: «Avers 1082» (suvaldas); Apakšējā slēdzene: «Apecs 510» (cilindriskā); Eņģes: 2gb. (100*21); Blīvējuma kontūru skaits: 1; pēc durvju montāžas veikt durvju ailes apdari no iekšpuses un no ārpuses</t>
  </si>
  <si>
    <t>Sienu flīzēšana vannas istabā visā platībā   un virtuvē daļā virs darba virsmas 60cm joslā , (flīžu izmēri 30*60cm), saskaņojot ar pasūtītāju toni;un šuvošana</t>
  </si>
  <si>
    <t>Iekšdurvju piegāde un montāža. Finierētas iekšdurvis (virsmas raksts: koka tekstūra), t.sk. kārba, eņģes, slēdzene, furnitūra, rokturu komplekts, (Dora Grand D3, Zelta ozols ar un bez stiklojuma pēc pasūtītāja norādījumiem.),atbilstošas MDF apmales durvīm, durvju atdure, palīgmateriāli. .</t>
  </si>
  <si>
    <t>Elektrosadalnes montāža koridorā  (izmērus, izvietojumu precizēt montāžas laikā)</t>
  </si>
  <si>
    <t>Dušas kabīnes 80x80 cm ar priekšējiem un aizmugurējiem stikliem un zemo  paliktni, komplektā ar sifonu, maisītāju un rokas dušu piegāde un montāža.  Piemēram dušas kabīne Ocean Gema 80 Black Vario, 80x80x vai ekvivalents</t>
  </si>
  <si>
    <t>Izlietne ar jaucējkrānu sanmezglā,spogulis un citi nepieciešamie piederumi</t>
  </si>
  <si>
    <t>Virtuves skapītis ar izlietni un jaucējkrānu, ieskaitot kanalizācijas pieslēgumu līdz kanalizācijas vadam un pieslēgumus veļas un trauku mašīnām.</t>
  </si>
  <si>
    <t>Ūdensvada cauruļu (PVC, vai cita tipa caurules, iepriekš saskaņojot ar pasūtītāja) un veidgabalu nomaiņa (ieskaitot ventiļus, vārstus,veļas un trauku  mašīnu pieslēgumus utml.)</t>
  </si>
  <si>
    <t>Apkures sistēmas radiatoru demontāža,montāža pēc apdares darbu veikšanas,atgaisošana,cauruļvadu nosegšana</t>
  </si>
  <si>
    <t>Miera iela 6-19 Talsi</t>
  </si>
  <si>
    <t>Esošās grīdas dēļu atjaunošana,vecās apdares ēvelēšana un  noslīpēšana, šuvju un spraugu tīrīšana un aizpildīšana, špahtelēšana ar parketa špahteli AquaSeal PAK Stop,gruntēšana un lakošana  3X Tikkurila Pontti Floor Lacquer 50 vai ekv</t>
  </si>
  <si>
    <t xml:space="preserve">Sastādīja:________________________ </t>
  </si>
  <si>
    <t xml:space="preserve">Pārbaudīja:________________________ </t>
  </si>
  <si>
    <t>Tāme sastādīta 2025. gada tirgus cenās, pamatojoties uz objekta apsekošanu</t>
  </si>
  <si>
    <t xml:space="preserve">Tāmes sastādīta 2025.gada </t>
  </si>
  <si>
    <t>%</t>
  </si>
  <si>
    <t>Dzīvokļa remontdarbi, Miera iela 6-9, Talsi</t>
  </si>
  <si>
    <t>Dzīvokļa remontdarbi Miera ielā 6–9, Talsos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</si>
</sst>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Tāmes izmaksas &quot;#,##0.00&quot; euro&quot;"/>
    <numFmt numFmtId="165" formatCode="#,##0.0"/>
    <numFmt numFmtId="166" formatCode="_-[$€-2]\ * #,##0.00_-;\-[$€-2]\ * #,##0.00_-;_-[$€-2]\ * &quot;-&quot;??_-;_-@_-"/>
  </numFmts>
  <fonts count="23" x14ac:knownFonts="1">
    <font>
      <sz val="11"/>
      <color theme="1"/>
      <name val="Calibri"/>
      <family val="2"/>
      <charset val="186"/>
      <scheme val="minor"/>
    </font>
    <font>
      <sz val="11"/>
      <color theme="1"/>
      <name val="Calibri"/>
      <family val="2"/>
      <scheme val="minor"/>
    </font>
    <font>
      <sz val="10"/>
      <name val="Arial"/>
      <family val="2"/>
      <charset val="186"/>
    </font>
    <font>
      <sz val="10"/>
      <color theme="1"/>
      <name val="Times New Roman"/>
      <family val="1"/>
      <charset val="186"/>
    </font>
    <font>
      <sz val="10"/>
      <name val="Helv"/>
    </font>
    <font>
      <b/>
      <sz val="10"/>
      <color theme="1"/>
      <name val="Times New Roman"/>
      <family val="1"/>
      <charset val="186"/>
    </font>
    <font>
      <sz val="10"/>
      <color theme="1"/>
      <name val="Arial"/>
      <family val="2"/>
      <charset val="186"/>
    </font>
    <font>
      <sz val="10"/>
      <color theme="1"/>
      <name val="Calibri"/>
      <family val="2"/>
      <charset val="186"/>
    </font>
    <font>
      <sz val="10"/>
      <name val="Times New Roman"/>
      <family val="1"/>
      <charset val="186"/>
    </font>
    <font>
      <sz val="10"/>
      <name val="Times New Roman"/>
      <family val="1"/>
    </font>
    <font>
      <b/>
      <sz val="10"/>
      <name val="Times New Roman"/>
      <family val="1"/>
    </font>
    <font>
      <sz val="12"/>
      <name val="Times New Roman"/>
      <family val="1"/>
    </font>
    <font>
      <i/>
      <sz val="10"/>
      <name val="Times New Roman"/>
      <family val="1"/>
    </font>
    <font>
      <b/>
      <sz val="12"/>
      <color theme="1"/>
      <name val="Times New Roman"/>
      <family val="1"/>
      <charset val="186"/>
    </font>
    <font>
      <b/>
      <sz val="11"/>
      <name val="Times New Roman"/>
      <family val="1"/>
    </font>
    <font>
      <sz val="11"/>
      <name val="Times New Roman"/>
      <family val="1"/>
    </font>
    <font>
      <sz val="10"/>
      <name val="Arial"/>
      <family val="2"/>
      <charset val="204"/>
    </font>
    <font>
      <i/>
      <sz val="11"/>
      <name val="Times New Roman"/>
      <family val="1"/>
    </font>
    <font>
      <b/>
      <sz val="11"/>
      <name val="Times New Roman"/>
      <family val="1"/>
      <charset val="186"/>
    </font>
    <font>
      <b/>
      <i/>
      <sz val="11"/>
      <name val="Times New Roman"/>
      <family val="1"/>
    </font>
    <font>
      <sz val="11"/>
      <name val="Times New Roman"/>
      <family val="1"/>
      <charset val="186"/>
    </font>
    <font>
      <b/>
      <sz val="10"/>
      <name val="Times New Roman"/>
      <family val="1"/>
      <charset val="186"/>
    </font>
    <font>
      <b/>
      <u/>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414142"/>
      </left>
      <right style="thin">
        <color rgb="FF414142"/>
      </right>
      <top style="thin">
        <color rgb="FF414142"/>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rgb="FF414142"/>
      </right>
      <top style="medium">
        <color indexed="64"/>
      </top>
      <bottom/>
      <diagonal/>
    </border>
    <border>
      <left style="thin">
        <color rgb="FF414142"/>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414142"/>
      </right>
      <top style="thin">
        <color rgb="FF414142"/>
      </top>
      <bottom style="medium">
        <color indexed="64"/>
      </bottom>
      <diagonal/>
    </border>
    <border>
      <left style="thin">
        <color rgb="FF414142"/>
      </left>
      <right style="thin">
        <color rgb="FF414142"/>
      </right>
      <top style="thin">
        <color rgb="FF414142"/>
      </top>
      <bottom style="medium">
        <color indexed="64"/>
      </bottom>
      <diagonal/>
    </border>
    <border>
      <left style="thin">
        <color rgb="FF414142"/>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414142"/>
      </right>
      <top style="medium">
        <color indexed="64"/>
      </top>
      <bottom style="thin">
        <color rgb="FF414142"/>
      </bottom>
      <diagonal/>
    </border>
    <border>
      <left style="thin">
        <color rgb="FF414142"/>
      </left>
      <right style="thin">
        <color rgb="FF414142"/>
      </right>
      <top style="medium">
        <color indexed="64"/>
      </top>
      <bottom style="thin">
        <color rgb="FF414142"/>
      </bottom>
      <diagonal/>
    </border>
    <border>
      <left style="thin">
        <color rgb="FF414142"/>
      </left>
      <right style="medium">
        <color indexed="64"/>
      </right>
      <top style="medium">
        <color indexed="64"/>
      </top>
      <bottom style="thin">
        <color rgb="FF414142"/>
      </bottom>
      <diagonal/>
    </border>
    <border>
      <left style="thin">
        <color rgb="FF414142"/>
      </left>
      <right style="medium">
        <color indexed="64"/>
      </right>
      <top style="thin">
        <color rgb="FF414142"/>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1" fillId="0" borderId="0"/>
    <xf numFmtId="0" fontId="2" fillId="0" borderId="0"/>
    <xf numFmtId="0" fontId="4" fillId="0" borderId="0"/>
    <xf numFmtId="0" fontId="2" fillId="0" borderId="0"/>
    <xf numFmtId="0" fontId="2" fillId="0" borderId="0"/>
    <xf numFmtId="0" fontId="4" fillId="0" borderId="0"/>
    <xf numFmtId="166" fontId="16" fillId="0" borderId="0"/>
  </cellStyleXfs>
  <cellXfs count="174">
    <xf numFmtId="0" fontId="0" fillId="0" borderId="0" xfId="0"/>
    <xf numFmtId="0" fontId="9" fillId="0" borderId="0" xfId="0" applyFont="1"/>
    <xf numFmtId="0" fontId="10" fillId="0" borderId="0" xfId="0" applyFont="1" applyAlignment="1">
      <alignment vertical="center"/>
    </xf>
    <xf numFmtId="0" fontId="9" fillId="0" borderId="0" xfId="0" applyFont="1" applyAlignment="1">
      <alignment vertical="top"/>
    </xf>
    <xf numFmtId="0" fontId="9" fillId="0" borderId="0" xfId="0" applyFont="1" applyAlignment="1">
      <alignment horizontal="right" vertical="top"/>
    </xf>
    <xf numFmtId="4" fontId="9" fillId="0" borderId="0" xfId="0" applyNumberFormat="1" applyFont="1" applyAlignment="1">
      <alignment horizontal="left"/>
    </xf>
    <xf numFmtId="4" fontId="9" fillId="0" borderId="0" xfId="0" applyNumberFormat="1" applyFont="1" applyAlignment="1">
      <alignment horizontal="center" vertical="top" wrapText="1"/>
    </xf>
    <xf numFmtId="4" fontId="10" fillId="0" borderId="1" xfId="0" applyNumberFormat="1" applyFont="1" applyBorder="1" applyAlignment="1">
      <alignment horizontal="right" vertical="center" wrapText="1"/>
    </xf>
    <xf numFmtId="4" fontId="10" fillId="0" borderId="1" xfId="0" applyNumberFormat="1" applyFont="1" applyBorder="1" applyAlignment="1">
      <alignment horizontal="center" vertical="center"/>
    </xf>
    <xf numFmtId="0" fontId="9" fillId="0" borderId="0" xfId="0" applyFont="1" applyAlignment="1">
      <alignment vertical="top" wrapText="1"/>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4" fontId="9" fillId="0" borderId="0" xfId="0" applyNumberFormat="1" applyFont="1"/>
    <xf numFmtId="0" fontId="3" fillId="0" borderId="0" xfId="2" applyFont="1" applyAlignment="1">
      <alignment vertical="center"/>
    </xf>
    <xf numFmtId="0" fontId="3" fillId="0" borderId="0" xfId="3" applyFont="1"/>
    <xf numFmtId="0" fontId="3" fillId="0" borderId="0" xfId="2" applyFont="1" applyAlignment="1">
      <alignment horizontal="center" vertical="center"/>
    </xf>
    <xf numFmtId="4" fontId="3" fillId="0" borderId="0" xfId="2" applyNumberFormat="1" applyFont="1" applyAlignment="1">
      <alignment horizontal="left" vertical="center"/>
    </xf>
    <xf numFmtId="0" fontId="3" fillId="0" borderId="0" xfId="2" applyFont="1" applyAlignment="1">
      <alignment horizontal="center" vertical="center" wrapText="1"/>
    </xf>
    <xf numFmtId="0" fontId="3" fillId="0" borderId="0" xfId="2" applyFont="1" applyAlignment="1">
      <alignment vertical="center" wrapText="1"/>
    </xf>
    <xf numFmtId="0" fontId="5" fillId="0" borderId="0" xfId="3" applyFont="1"/>
    <xf numFmtId="0" fontId="6" fillId="0" borderId="0" xfId="2" applyFont="1"/>
    <xf numFmtId="0" fontId="3" fillId="0" borderId="0" xfId="2" applyFont="1"/>
    <xf numFmtId="0" fontId="3" fillId="0" borderId="0" xfId="2" applyFont="1" applyAlignment="1">
      <alignment horizontal="center"/>
    </xf>
    <xf numFmtId="0" fontId="8" fillId="0" borderId="0" xfId="0" applyFont="1" applyAlignment="1">
      <alignment horizontal="right"/>
    </xf>
    <xf numFmtId="0" fontId="3" fillId="0" borderId="9" xfId="2" applyFont="1" applyBorder="1"/>
    <xf numFmtId="0" fontId="3" fillId="0" borderId="9" xfId="2" applyFont="1" applyBorder="1" applyAlignment="1">
      <alignment horizontal="center"/>
    </xf>
    <xf numFmtId="0" fontId="3" fillId="0" borderId="0" xfId="2" applyFont="1" applyAlignment="1">
      <alignment vertical="top" wrapText="1"/>
    </xf>
    <xf numFmtId="0" fontId="3" fillId="0" borderId="0" xfId="2" applyFont="1" applyAlignment="1">
      <alignment vertical="top"/>
    </xf>
    <xf numFmtId="0" fontId="3" fillId="0" borderId="0" xfId="2" applyFont="1" applyAlignment="1">
      <alignment horizontal="center" vertical="top"/>
    </xf>
    <xf numFmtId="2" fontId="3" fillId="0" borderId="0" xfId="2" applyNumberFormat="1" applyFont="1" applyAlignment="1">
      <alignment vertical="top"/>
    </xf>
    <xf numFmtId="0" fontId="3" fillId="0" borderId="0" xfId="2" applyFont="1" applyAlignment="1">
      <alignment horizontal="left" vertical="center" wrapText="1"/>
    </xf>
    <xf numFmtId="0" fontId="6" fillId="0" borderId="0" xfId="2" applyFont="1" applyAlignment="1">
      <alignment horizontal="center" vertical="top"/>
    </xf>
    <xf numFmtId="0" fontId="6" fillId="0" borderId="0" xfId="2" applyFont="1" applyAlignment="1">
      <alignment horizontal="center" vertical="center" wrapText="1"/>
    </xf>
    <xf numFmtId="0" fontId="6" fillId="0" borderId="0" xfId="2" applyFont="1" applyAlignment="1">
      <alignment vertical="top" wrapText="1"/>
    </xf>
    <xf numFmtId="0" fontId="6" fillId="0" borderId="0" xfId="2" applyFont="1" applyAlignment="1">
      <alignment vertical="top"/>
    </xf>
    <xf numFmtId="2" fontId="6" fillId="0" borderId="0" xfId="2" applyNumberFormat="1" applyFont="1" applyAlignment="1">
      <alignment vertical="top"/>
    </xf>
    <xf numFmtId="0" fontId="9" fillId="0" borderId="0" xfId="0" applyFont="1" applyAlignment="1">
      <alignment horizontal="center" vertical="top" wrapText="1"/>
    </xf>
    <xf numFmtId="0" fontId="3" fillId="0" borderId="0" xfId="3" applyFont="1" applyAlignment="1">
      <alignment horizontal="left"/>
    </xf>
    <xf numFmtId="0" fontId="3" fillId="0" borderId="0" xfId="2"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0" fontId="11" fillId="0" borderId="0" xfId="0" applyFont="1"/>
    <xf numFmtId="0" fontId="8" fillId="0" borderId="0" xfId="0" applyFont="1"/>
    <xf numFmtId="4" fontId="9" fillId="0" borderId="0" xfId="0" applyNumberFormat="1" applyFont="1" applyAlignment="1">
      <alignment horizontal="right" vertical="center" wrapText="1"/>
    </xf>
    <xf numFmtId="4" fontId="9" fillId="0" borderId="0" xfId="0" applyNumberFormat="1" applyFont="1" applyAlignment="1">
      <alignment horizontal="center" vertical="center"/>
    </xf>
    <xf numFmtId="0" fontId="14" fillId="0" borderId="0" xfId="0" applyFont="1" applyAlignment="1" applyProtection="1">
      <alignment vertical="center"/>
      <protection locked="0"/>
    </xf>
    <xf numFmtId="1" fontId="17" fillId="0" borderId="0" xfId="7" applyNumberFormat="1" applyFont="1" applyAlignment="1" applyProtection="1">
      <alignment horizontal="left" vertical="top"/>
      <protection locked="0"/>
    </xf>
    <xf numFmtId="1" fontId="17" fillId="0" borderId="0" xfId="7" applyNumberFormat="1" applyFont="1" applyAlignment="1" applyProtection="1">
      <alignment horizontal="center" vertical="center"/>
      <protection locked="0"/>
    </xf>
    <xf numFmtId="0" fontId="15" fillId="0" borderId="0" xfId="0" applyFont="1" applyAlignment="1" applyProtection="1">
      <alignment vertical="center"/>
      <protection locked="0"/>
    </xf>
    <xf numFmtId="0" fontId="18" fillId="0" borderId="0" xfId="0" applyFont="1" applyAlignment="1" applyProtection="1">
      <alignment vertical="center"/>
      <protection locked="0"/>
    </xf>
    <xf numFmtId="166" fontId="19" fillId="0" borderId="0" xfId="7" applyFont="1" applyAlignment="1" applyProtection="1">
      <alignment horizontal="left" vertical="center"/>
      <protection locked="0"/>
    </xf>
    <xf numFmtId="166" fontId="17" fillId="0" borderId="0" xfId="7" applyFont="1" applyAlignment="1" applyProtection="1">
      <alignment horizontal="center" vertical="center" wrapText="1"/>
      <protection locked="0"/>
    </xf>
    <xf numFmtId="0" fontId="5" fillId="0" borderId="0" xfId="3" applyFont="1" applyAlignment="1">
      <alignment horizontal="right" vertical="center"/>
    </xf>
    <xf numFmtId="0" fontId="5" fillId="0" borderId="0" xfId="2" applyFont="1" applyAlignment="1">
      <alignment horizontal="right" vertical="center"/>
    </xf>
    <xf numFmtId="4" fontId="3" fillId="0" borderId="0" xfId="2" applyNumberFormat="1" applyFont="1" applyAlignment="1">
      <alignment horizontal="right" vertical="center"/>
    </xf>
    <xf numFmtId="4" fontId="5" fillId="0" borderId="0" xfId="2" applyNumberFormat="1" applyFont="1" applyAlignment="1">
      <alignment horizontal="right" vertical="center"/>
    </xf>
    <xf numFmtId="0" fontId="2" fillId="0" borderId="0" xfId="0" applyFont="1" applyAlignment="1">
      <alignment horizontal="lef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4" fontId="3" fillId="2" borderId="2" xfId="3" applyNumberFormat="1" applyFont="1" applyFill="1" applyBorder="1" applyAlignment="1">
      <alignment horizontal="center" vertical="center"/>
    </xf>
    <xf numFmtId="4" fontId="3" fillId="2" borderId="2" xfId="3"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 xfId="4" applyFont="1" applyFill="1" applyBorder="1" applyAlignment="1">
      <alignment horizontal="center" wrapText="1"/>
    </xf>
    <xf numFmtId="0" fontId="3" fillId="2" borderId="1" xfId="4" applyFont="1" applyFill="1" applyBorder="1" applyAlignment="1">
      <alignment horizontal="center" wrapText="1"/>
    </xf>
    <xf numFmtId="4" fontId="3" fillId="2" borderId="1" xfId="4" applyNumberFormat="1" applyFont="1" applyFill="1" applyBorder="1" applyAlignment="1">
      <alignment horizontal="center" vertical="center" shrinkToFit="1"/>
    </xf>
    <xf numFmtId="4" fontId="3" fillId="2" borderId="1" xfId="4" applyNumberFormat="1" applyFont="1" applyFill="1" applyBorder="1" applyAlignment="1">
      <alignment horizontal="center" shrinkToFit="1"/>
    </xf>
    <xf numFmtId="0" fontId="3" fillId="2" borderId="1" xfId="2" applyFont="1" applyFill="1" applyBorder="1" applyAlignment="1">
      <alignment horizontal="center" vertical="center" wrapText="1"/>
    </xf>
    <xf numFmtId="0" fontId="3" fillId="2" borderId="1" xfId="4" applyFont="1" applyFill="1" applyBorder="1" applyAlignment="1">
      <alignment horizontal="justify" vertical="center" wrapText="1"/>
    </xf>
    <xf numFmtId="0" fontId="3" fillId="2" borderId="1" xfId="4" applyFont="1" applyFill="1" applyBorder="1" applyAlignment="1">
      <alignment horizontal="center" vertical="center"/>
    </xf>
    <xf numFmtId="4" fontId="3" fillId="2" borderId="1" xfId="4" applyNumberFormat="1" applyFont="1" applyFill="1" applyBorder="1" applyAlignment="1">
      <alignment horizontal="right" vertical="center" shrinkToFit="1"/>
    </xf>
    <xf numFmtId="0" fontId="3" fillId="2" borderId="1" xfId="2" applyFont="1" applyFill="1" applyBorder="1" applyAlignment="1">
      <alignment horizontal="center" wrapText="1"/>
    </xf>
    <xf numFmtId="4" fontId="5" fillId="2" borderId="1" xfId="5" applyNumberFormat="1" applyFont="1" applyFill="1" applyBorder="1" applyAlignment="1">
      <alignment horizontal="center" vertical="center" wrapText="1"/>
    </xf>
    <xf numFmtId="4" fontId="3" fillId="2" borderId="1" xfId="5" applyNumberFormat="1" applyFont="1" applyFill="1" applyBorder="1" applyAlignment="1">
      <alignment horizontal="center"/>
    </xf>
    <xf numFmtId="4" fontId="3" fillId="2" borderId="1" xfId="5" applyNumberFormat="1" applyFont="1" applyFill="1" applyBorder="1" applyAlignment="1">
      <alignment horizontal="right" vertical="center"/>
    </xf>
    <xf numFmtId="0" fontId="3" fillId="2" borderId="1" xfId="4" applyFont="1" applyFill="1" applyBorder="1" applyAlignment="1">
      <alignment horizontal="left" vertical="center" wrapText="1"/>
    </xf>
    <xf numFmtId="0" fontId="3" fillId="2" borderId="1" xfId="4" applyFont="1" applyFill="1" applyBorder="1" applyAlignment="1">
      <alignment horizontal="left" vertical="center" wrapText="1" indent="4"/>
    </xf>
    <xf numFmtId="0" fontId="3" fillId="2" borderId="15" xfId="3" applyFont="1" applyFill="1" applyBorder="1" applyAlignment="1">
      <alignment horizontal="center" vertical="center"/>
    </xf>
    <xf numFmtId="4" fontId="3" fillId="2" borderId="16" xfId="3" applyNumberFormat="1" applyFont="1" applyFill="1" applyBorder="1" applyAlignment="1">
      <alignment horizontal="center" vertical="center" wrapText="1"/>
    </xf>
    <xf numFmtId="0" fontId="3" fillId="2" borderId="13" xfId="2" applyFont="1" applyFill="1" applyBorder="1" applyAlignment="1">
      <alignment horizontal="center" vertical="center"/>
    </xf>
    <xf numFmtId="4" fontId="3" fillId="2" borderId="14" xfId="4" applyNumberFormat="1" applyFont="1" applyFill="1" applyBorder="1" applyAlignment="1">
      <alignment horizontal="center" shrinkToFit="1"/>
    </xf>
    <xf numFmtId="4" fontId="3" fillId="2" borderId="14" xfId="4" applyNumberFormat="1" applyFont="1" applyFill="1" applyBorder="1" applyAlignment="1">
      <alignment horizontal="right" vertical="center" shrinkToFit="1"/>
    </xf>
    <xf numFmtId="0" fontId="5" fillId="2" borderId="18" xfId="2" applyFont="1" applyFill="1" applyBorder="1" applyAlignment="1">
      <alignment horizontal="right" vertical="center"/>
    </xf>
    <xf numFmtId="4" fontId="3" fillId="2" borderId="18" xfId="2" applyNumberFormat="1" applyFont="1" applyFill="1" applyBorder="1" applyAlignment="1">
      <alignment horizontal="right" vertical="center"/>
    </xf>
    <xf numFmtId="4" fontId="5" fillId="2" borderId="19" xfId="2" applyNumberFormat="1" applyFont="1" applyFill="1" applyBorder="1" applyAlignment="1">
      <alignment horizontal="right" vertical="center"/>
    </xf>
    <xf numFmtId="0" fontId="3" fillId="2" borderId="20"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22" xfId="3" applyFont="1" applyFill="1" applyBorder="1" applyAlignment="1">
      <alignment horizontal="center" vertical="center"/>
    </xf>
    <xf numFmtId="0" fontId="5" fillId="2" borderId="18"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9" fillId="2" borderId="4" xfId="0" applyFont="1" applyFill="1" applyBorder="1" applyAlignment="1">
      <alignment horizontal="center" vertical="top" wrapText="1"/>
    </xf>
    <xf numFmtId="0" fontId="9" fillId="2" borderId="4" xfId="0" applyFont="1" applyFill="1" applyBorder="1" applyAlignment="1">
      <alignment vertical="top" wrapText="1"/>
    </xf>
    <xf numFmtId="0" fontId="9" fillId="2" borderId="5" xfId="0" applyFont="1" applyFill="1" applyBorder="1" applyAlignment="1">
      <alignment vertical="top" wrapText="1"/>
    </xf>
    <xf numFmtId="4" fontId="9" fillId="2" borderId="1" xfId="0" applyNumberFormat="1" applyFont="1" applyFill="1" applyBorder="1" applyAlignment="1">
      <alignment horizontal="right" vertical="center" wrapText="1"/>
    </xf>
    <xf numFmtId="4" fontId="9" fillId="2" borderId="6" xfId="0" applyNumberFormat="1" applyFont="1" applyFill="1" applyBorder="1" applyAlignment="1">
      <alignment horizontal="right" vertical="center" wrapText="1"/>
    </xf>
    <xf numFmtId="4" fontId="9" fillId="2" borderId="0" xfId="0" applyNumberFormat="1" applyFont="1" applyFill="1" applyAlignment="1">
      <alignment horizontal="center" vertical="top" wrapText="1"/>
    </xf>
    <xf numFmtId="0" fontId="9" fillId="2" borderId="0" xfId="0" applyFont="1" applyFill="1" applyAlignment="1">
      <alignment horizontal="center" vertical="top" wrapText="1"/>
    </xf>
    <xf numFmtId="0" fontId="21" fillId="2" borderId="28"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5" xfId="0" applyFont="1" applyFill="1" applyBorder="1" applyAlignment="1">
      <alignment horizontal="right"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13" xfId="0" applyFont="1" applyFill="1" applyBorder="1" applyAlignment="1">
      <alignment horizontal="center" vertical="top" wrapText="1"/>
    </xf>
    <xf numFmtId="165" fontId="9" fillId="2" borderId="40" xfId="0" applyNumberFormat="1" applyFont="1" applyFill="1" applyBorder="1" applyAlignment="1">
      <alignment horizontal="right" vertical="center" wrapText="1"/>
    </xf>
    <xf numFmtId="0" fontId="9" fillId="2" borderId="17" xfId="0" applyFont="1" applyFill="1" applyBorder="1" applyAlignment="1">
      <alignment vertical="top" wrapText="1"/>
    </xf>
    <xf numFmtId="0" fontId="9" fillId="2" borderId="41" xfId="0" applyFont="1" applyFill="1" applyBorder="1" applyAlignment="1">
      <alignment horizontal="right" vertical="top" wrapText="1"/>
    </xf>
    <xf numFmtId="0" fontId="9" fillId="2" borderId="41" xfId="0" applyFont="1" applyFill="1" applyBorder="1" applyAlignment="1">
      <alignment vertical="top" wrapText="1"/>
    </xf>
    <xf numFmtId="0" fontId="9" fillId="2" borderId="42" xfId="0" applyFont="1" applyFill="1" applyBorder="1" applyAlignment="1">
      <alignment vertical="top" wrapText="1"/>
    </xf>
    <xf numFmtId="0" fontId="9" fillId="2" borderId="18" xfId="0" applyFont="1" applyFill="1" applyBorder="1" applyAlignment="1">
      <alignment horizontal="center" vertical="top" wrapText="1"/>
    </xf>
    <xf numFmtId="0" fontId="9" fillId="2" borderId="42" xfId="0" applyFont="1" applyFill="1" applyBorder="1" applyAlignment="1">
      <alignment horizontal="center" vertical="top" wrapText="1"/>
    </xf>
    <xf numFmtId="0" fontId="9" fillId="2" borderId="19" xfId="0" applyFont="1" applyFill="1" applyBorder="1" applyAlignment="1">
      <alignment horizontal="center" vertical="top" wrapText="1"/>
    </xf>
    <xf numFmtId="4" fontId="10" fillId="2" borderId="43" xfId="0" applyNumberFormat="1" applyFont="1" applyFill="1" applyBorder="1" applyAlignment="1">
      <alignment horizontal="right" vertical="top" wrapText="1"/>
    </xf>
    <xf numFmtId="4" fontId="10" fillId="2" borderId="44" xfId="0" applyNumberFormat="1" applyFont="1" applyFill="1" applyBorder="1" applyAlignment="1">
      <alignment horizontal="right" vertical="top" wrapText="1"/>
    </xf>
    <xf numFmtId="4" fontId="10" fillId="2" borderId="45" xfId="0" applyNumberFormat="1" applyFont="1" applyFill="1" applyBorder="1" applyAlignment="1">
      <alignment horizontal="right" vertical="top" wrapText="1"/>
    </xf>
    <xf numFmtId="10" fontId="9" fillId="2" borderId="4" xfId="0" applyNumberFormat="1" applyFont="1" applyFill="1" applyBorder="1" applyAlignment="1">
      <alignment horizontal="right" vertical="center" wrapText="1"/>
    </xf>
    <xf numFmtId="10" fontId="12" fillId="2" borderId="4" xfId="0" applyNumberFormat="1" applyFont="1" applyFill="1" applyBorder="1" applyAlignment="1">
      <alignment horizontal="right" vertical="center" wrapText="1"/>
    </xf>
    <xf numFmtId="4" fontId="9" fillId="2" borderId="4" xfId="0" applyNumberFormat="1" applyFont="1" applyFill="1" applyBorder="1" applyAlignment="1">
      <alignment horizontal="right" vertical="center" wrapText="1"/>
    </xf>
    <xf numFmtId="4" fontId="9" fillId="2" borderId="46" xfId="0" applyNumberFormat="1" applyFont="1" applyFill="1" applyBorder="1" applyAlignment="1">
      <alignment horizontal="right" vertical="top" wrapText="1"/>
    </xf>
    <xf numFmtId="4" fontId="12" fillId="2" borderId="47" xfId="0" applyNumberFormat="1" applyFont="1" applyFill="1" applyBorder="1" applyAlignment="1">
      <alignment horizontal="right" vertical="top" wrapText="1"/>
    </xf>
    <xf numFmtId="4" fontId="9" fillId="2" borderId="47" xfId="0" applyNumberFormat="1" applyFont="1" applyFill="1" applyBorder="1" applyAlignment="1">
      <alignment horizontal="right" vertical="top" wrapText="1"/>
    </xf>
    <xf numFmtId="4" fontId="10" fillId="2" borderId="47" xfId="0" applyNumberFormat="1" applyFont="1" applyFill="1" applyBorder="1" applyAlignment="1">
      <alignment horizontal="right" vertical="top" wrapText="1"/>
    </xf>
    <xf numFmtId="4" fontId="9" fillId="2" borderId="47" xfId="0" applyNumberFormat="1" applyFont="1" applyFill="1" applyBorder="1" applyAlignment="1">
      <alignment horizontal="center" vertical="center"/>
    </xf>
    <xf numFmtId="4" fontId="10" fillId="2" borderId="48" xfId="0" applyNumberFormat="1" applyFont="1" applyFill="1" applyBorder="1" applyAlignment="1">
      <alignment horizontal="right" vertical="top" wrapText="1"/>
    </xf>
    <xf numFmtId="4" fontId="22" fillId="2" borderId="1" xfId="5" applyNumberFormat="1" applyFont="1" applyFill="1" applyBorder="1" applyAlignment="1">
      <alignment horizontal="right" vertical="center" wrapText="1"/>
    </xf>
    <xf numFmtId="0" fontId="21" fillId="0" borderId="0" xfId="0" applyFont="1" applyAlignment="1">
      <alignment horizontal="center"/>
    </xf>
    <xf numFmtId="0" fontId="21" fillId="2" borderId="23"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27" xfId="0" applyFont="1" applyFill="1" applyBorder="1" applyAlignment="1">
      <alignment horizontal="center" vertical="center" wrapText="1"/>
    </xf>
    <xf numFmtId="4" fontId="10" fillId="0" borderId="4" xfId="0" applyNumberFormat="1" applyFont="1" applyBorder="1" applyAlignment="1">
      <alignment horizontal="right" vertical="center" wrapText="1"/>
    </xf>
    <xf numFmtId="4" fontId="10" fillId="0" borderId="7" xfId="0" applyNumberFormat="1" applyFont="1" applyBorder="1" applyAlignment="1">
      <alignment horizontal="right" vertical="center" wrapText="1"/>
    </xf>
    <xf numFmtId="4" fontId="10" fillId="0" borderId="5" xfId="0" applyNumberFormat="1" applyFont="1" applyBorder="1" applyAlignment="1">
      <alignment horizontal="right" vertical="center" wrapText="1"/>
    </xf>
    <xf numFmtId="0" fontId="9" fillId="0" borderId="8" xfId="0" applyFont="1" applyBorder="1" applyAlignment="1">
      <alignment vertical="top" wrapText="1"/>
    </xf>
    <xf numFmtId="0" fontId="10" fillId="2" borderId="3" xfId="0" applyFont="1" applyFill="1" applyBorder="1" applyAlignment="1">
      <alignment horizontal="right" vertical="center" wrapText="1"/>
    </xf>
    <xf numFmtId="0" fontId="10" fillId="2" borderId="9" xfId="0" applyFont="1" applyFill="1" applyBorder="1" applyAlignment="1">
      <alignment horizontal="right" vertical="center" wrapText="1"/>
    </xf>
    <xf numFmtId="0" fontId="9" fillId="2" borderId="4"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5" xfId="0" applyFont="1" applyFill="1" applyBorder="1" applyAlignment="1">
      <alignment horizontal="right" vertical="center" wrapText="1"/>
    </xf>
    <xf numFmtId="0" fontId="12" fillId="2" borderId="4" xfId="0" applyFont="1" applyFill="1" applyBorder="1" applyAlignment="1">
      <alignment horizontal="right" vertical="center" wrapText="1"/>
    </xf>
    <xf numFmtId="0" fontId="12" fillId="2" borderId="7" xfId="0" applyFont="1" applyFill="1" applyBorder="1" applyAlignment="1">
      <alignment horizontal="right" vertical="center" wrapText="1"/>
    </xf>
    <xf numFmtId="0" fontId="12" fillId="2" borderId="5" xfId="0" applyFont="1" applyFill="1" applyBorder="1" applyAlignment="1">
      <alignment horizontal="right"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4" fontId="9" fillId="2" borderId="4" xfId="0" applyNumberFormat="1" applyFont="1" applyFill="1" applyBorder="1" applyAlignment="1">
      <alignment horizontal="right" vertical="center" wrapText="1"/>
    </xf>
    <xf numFmtId="4" fontId="9" fillId="2" borderId="7" xfId="0" applyNumberFormat="1" applyFont="1" applyFill="1" applyBorder="1" applyAlignment="1">
      <alignment horizontal="right" vertical="center" wrapText="1"/>
    </xf>
    <xf numFmtId="4" fontId="9" fillId="2" borderId="5" xfId="0" applyNumberFormat="1" applyFont="1" applyFill="1" applyBorder="1" applyAlignment="1">
      <alignment horizontal="right" vertical="center" wrapText="1"/>
    </xf>
    <xf numFmtId="0" fontId="20" fillId="0" borderId="0" xfId="0" applyFont="1" applyAlignment="1">
      <alignment horizontal="left" vertical="center" wrapText="1"/>
    </xf>
    <xf numFmtId="0" fontId="3" fillId="0" borderId="0" xfId="3" applyFont="1" applyAlignment="1">
      <alignment horizontal="left"/>
    </xf>
    <xf numFmtId="0" fontId="5" fillId="0" borderId="0" xfId="2" applyFont="1" applyAlignment="1">
      <alignment horizontal="center" vertical="center" wrapText="1"/>
    </xf>
    <xf numFmtId="0" fontId="13" fillId="0" borderId="0" xfId="2" applyFont="1" applyAlignment="1">
      <alignment horizontal="center" vertical="center" wrapText="1"/>
    </xf>
    <xf numFmtId="0" fontId="5" fillId="2" borderId="17" xfId="3" applyFont="1" applyFill="1" applyBorder="1" applyAlignment="1">
      <alignment horizontal="right" vertical="center"/>
    </xf>
    <xf numFmtId="0" fontId="5" fillId="2" borderId="18" xfId="3" applyFont="1" applyFill="1" applyBorder="1" applyAlignment="1">
      <alignment horizontal="right" vertical="center"/>
    </xf>
    <xf numFmtId="0" fontId="3" fillId="0" borderId="0" xfId="3" applyFont="1" applyAlignment="1">
      <alignment horizontal="left" vertical="center"/>
    </xf>
    <xf numFmtId="164" fontId="3" fillId="0" borderId="0" xfId="3" applyNumberFormat="1" applyFont="1" applyAlignment="1">
      <alignment horizontal="left" vertical="center"/>
    </xf>
    <xf numFmtId="0" fontId="3" fillId="0" borderId="0" xfId="2" applyFont="1" applyAlignment="1">
      <alignment horizontal="left" vertical="center"/>
    </xf>
    <xf numFmtId="0" fontId="5" fillId="2" borderId="10" xfId="3" applyFont="1" applyFill="1" applyBorder="1" applyAlignment="1">
      <alignment horizontal="center" vertical="center"/>
    </xf>
    <xf numFmtId="0" fontId="5" fillId="2" borderId="17"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18" xfId="3" applyFont="1" applyFill="1" applyBorder="1" applyAlignment="1">
      <alignment horizontal="center" vertical="center"/>
    </xf>
    <xf numFmtId="0" fontId="5" fillId="2" borderId="11" xfId="3" applyFont="1" applyFill="1" applyBorder="1" applyAlignment="1">
      <alignment horizontal="center"/>
    </xf>
    <xf numFmtId="0" fontId="5" fillId="2" borderId="12" xfId="3" applyFont="1" applyFill="1" applyBorder="1" applyAlignment="1">
      <alignment horizontal="center"/>
    </xf>
  </cellXfs>
  <cellStyles count="8">
    <cellStyle name="Normal 10" xfId="4"/>
    <cellStyle name="Normal 2" xfId="2"/>
    <cellStyle name="Normal 3" xfId="1"/>
    <cellStyle name="Normal_Sheet1 2" xfId="6"/>
    <cellStyle name="Parasts" xfId="0" builtinId="0"/>
    <cellStyle name="Style 1" xfId="3"/>
    <cellStyle name="Обычный 4" xfId="7"/>
    <cellStyle name="Обычный_33. OZOLNIEKU NOVADA DOME_OZO SKOLA_TELPU, GAITENU, KAPNU TELPU REMONTS_TAME_VADIMS_2011_02_25_melnraksts_09. ELITE BRAIN_ZIKI_KUTS BUVNIECIBA_TAME_2013_08_01+EL labots"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s/Documents/Dokumenti%20konkursiem/Talsi/Miera%20ielas%20dz&#299;voklis%202025/T&#257;me%20Miera%20iela%206-19%20Tal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savilkums"/>
      <sheetName val="Miera6-9"/>
    </sheetNames>
    <sheetDataSet>
      <sheetData sheetId="0">
        <row r="10">
          <cell r="A10" t="str">
            <v>Objekta nosaukums: Dzīvokļa remontdarbi Miera ielā 6-9 Talsos</v>
          </cell>
        </row>
        <row r="12">
          <cell r="A12" t="str">
            <v>Objekta adrese: Miera iela 6-9,Talsi,LV-3201</v>
          </cell>
        </row>
      </sheetData>
      <sheetData sheetId="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abSelected="1" workbookViewId="0">
      <selection activeCell="C5" sqref="C5"/>
    </sheetView>
  </sheetViews>
  <sheetFormatPr defaultColWidth="9.109375" defaultRowHeight="13.2" outlineLevelCol="1" x14ac:dyDescent="0.25"/>
  <cols>
    <col min="1" max="2" width="9.109375" style="1"/>
    <col min="3" max="3" width="9.44140625" style="1" customWidth="1"/>
    <col min="4" max="4" width="36.88671875" style="1" customWidth="1"/>
    <col min="5" max="5" width="7.5546875" style="1" customWidth="1"/>
    <col min="6" max="7" width="12.33203125" style="1" customWidth="1"/>
    <col min="8" max="8" width="13.5546875" style="1" customWidth="1"/>
    <col min="9" max="10" width="12.33203125" style="1" customWidth="1"/>
    <col min="11" max="12" width="9.109375" style="1"/>
    <col min="13" max="13" width="16.5546875" style="1" hidden="1" customWidth="1" outlineLevel="1"/>
    <col min="14" max="14" width="17.44140625" style="1" hidden="1" customWidth="1" outlineLevel="1"/>
    <col min="15" max="15" width="9.109375" style="1" collapsed="1"/>
    <col min="16" max="16384" width="9.109375" style="1"/>
  </cols>
  <sheetData>
    <row r="2" spans="1:15" ht="15.6" x14ac:dyDescent="0.3">
      <c r="D2" s="42"/>
      <c r="F2" s="40" t="s">
        <v>69</v>
      </c>
      <c r="G2" s="41"/>
    </row>
    <row r="3" spans="1:15" x14ac:dyDescent="0.25">
      <c r="C3" s="2"/>
      <c r="D3" s="131" t="s">
        <v>106</v>
      </c>
      <c r="E3" s="131"/>
      <c r="F3" s="131"/>
      <c r="G3" s="131"/>
      <c r="H3" s="131"/>
      <c r="I3" s="2"/>
      <c r="J3" s="2"/>
    </row>
    <row r="4" spans="1:15" x14ac:dyDescent="0.25">
      <c r="B4" s="3"/>
      <c r="C4" s="3"/>
      <c r="D4" s="3"/>
      <c r="E4" s="3"/>
    </row>
    <row r="5" spans="1:15" customFormat="1" ht="14.4" x14ac:dyDescent="0.3">
      <c r="A5" s="46" t="s">
        <v>70</v>
      </c>
      <c r="B5" s="47"/>
      <c r="C5" s="48"/>
      <c r="D5" s="46"/>
      <c r="E5" s="47"/>
      <c r="F5" s="48"/>
      <c r="G5" s="46"/>
      <c r="H5" s="47"/>
      <c r="I5" s="48"/>
    </row>
    <row r="6" spans="1:15" customFormat="1" ht="14.4" x14ac:dyDescent="0.3">
      <c r="A6" s="46" t="s">
        <v>71</v>
      </c>
      <c r="B6" s="47"/>
      <c r="C6" s="48"/>
      <c r="D6" s="49"/>
      <c r="E6" s="47"/>
      <c r="F6" s="48"/>
      <c r="G6" s="49"/>
      <c r="H6" s="47"/>
      <c r="I6" s="48"/>
    </row>
    <row r="7" spans="1:15" customFormat="1" ht="14.4" x14ac:dyDescent="0.3">
      <c r="A7" s="50" t="s">
        <v>72</v>
      </c>
      <c r="B7" s="51"/>
      <c r="C7" s="52"/>
      <c r="D7" s="49"/>
      <c r="E7" s="51"/>
      <c r="F7" s="52"/>
      <c r="G7" s="49"/>
      <c r="H7" s="51" t="s">
        <v>104</v>
      </c>
      <c r="I7" s="52"/>
    </row>
    <row r="8" spans="1:15" x14ac:dyDescent="0.25">
      <c r="C8" s="4" t="s">
        <v>50</v>
      </c>
      <c r="D8" s="5">
        <f>F20</f>
        <v>0</v>
      </c>
    </row>
    <row r="9" spans="1:15" x14ac:dyDescent="0.25">
      <c r="C9" s="4" t="s">
        <v>51</v>
      </c>
      <c r="D9" s="5">
        <f>J16</f>
        <v>0</v>
      </c>
    </row>
    <row r="10" spans="1:15" ht="13.8" thickBot="1" x14ac:dyDescent="0.3">
      <c r="B10" s="3"/>
      <c r="C10" s="4"/>
    </row>
    <row r="11" spans="1:15" ht="12.75" customHeight="1" x14ac:dyDescent="0.25">
      <c r="B11" s="132" t="s">
        <v>52</v>
      </c>
      <c r="C11" s="134" t="s">
        <v>40</v>
      </c>
      <c r="D11" s="134" t="s">
        <v>53</v>
      </c>
      <c r="E11" s="136"/>
      <c r="F11" s="138" t="s">
        <v>54</v>
      </c>
      <c r="G11" s="140" t="s">
        <v>55</v>
      </c>
      <c r="H11" s="140"/>
      <c r="I11" s="141"/>
      <c r="J11" s="97" t="s">
        <v>56</v>
      </c>
    </row>
    <row r="12" spans="1:15" ht="27" thickBot="1" x14ac:dyDescent="0.3">
      <c r="B12" s="133"/>
      <c r="C12" s="135"/>
      <c r="D12" s="135"/>
      <c r="E12" s="137"/>
      <c r="F12" s="139"/>
      <c r="G12" s="98" t="s">
        <v>11</v>
      </c>
      <c r="H12" s="99" t="s">
        <v>12</v>
      </c>
      <c r="I12" s="99" t="s">
        <v>13</v>
      </c>
      <c r="J12" s="100" t="s">
        <v>57</v>
      </c>
    </row>
    <row r="13" spans="1:15" x14ac:dyDescent="0.25">
      <c r="B13" s="101"/>
      <c r="C13" s="102"/>
      <c r="D13" s="103"/>
      <c r="E13" s="104"/>
      <c r="F13" s="105"/>
      <c r="G13" s="106"/>
      <c r="H13" s="107"/>
      <c r="I13" s="107"/>
      <c r="J13" s="108"/>
      <c r="M13" s="12" t="s">
        <v>65</v>
      </c>
      <c r="N13" s="12" t="s">
        <v>64</v>
      </c>
    </row>
    <row r="14" spans="1:15" ht="15" customHeight="1" x14ac:dyDescent="0.25">
      <c r="B14" s="109">
        <v>1</v>
      </c>
      <c r="C14" s="90">
        <v>1</v>
      </c>
      <c r="D14" s="91" t="s">
        <v>99</v>
      </c>
      <c r="E14" s="92"/>
      <c r="F14" s="93"/>
      <c r="G14" s="94"/>
      <c r="H14" s="94"/>
      <c r="I14" s="94"/>
      <c r="J14" s="110"/>
      <c r="M14" s="1">
        <v>70.599999999999994</v>
      </c>
      <c r="N14" s="1" t="e">
        <f>ROUND(((F14+F14*$E$17+F14*$E$19)*1.21)/M14,1)</f>
        <v>#VALUE!</v>
      </c>
      <c r="O14" s="13"/>
    </row>
    <row r="15" spans="1:15" ht="13.8" thickBot="1" x14ac:dyDescent="0.3">
      <c r="B15" s="111"/>
      <c r="C15" s="112"/>
      <c r="D15" s="113"/>
      <c r="E15" s="114"/>
      <c r="F15" s="115"/>
      <c r="G15" s="116"/>
      <c r="H15" s="115"/>
      <c r="I15" s="115"/>
      <c r="J15" s="117"/>
    </row>
    <row r="16" spans="1:15" ht="15" customHeight="1" thickBot="1" x14ac:dyDescent="0.3">
      <c r="B16" s="146" t="s">
        <v>14</v>
      </c>
      <c r="C16" s="147"/>
      <c r="D16" s="147"/>
      <c r="E16" s="147"/>
      <c r="F16" s="118"/>
      <c r="G16" s="119"/>
      <c r="H16" s="119"/>
      <c r="I16" s="119"/>
      <c r="J16" s="120"/>
    </row>
    <row r="17" spans="2:10" ht="15" customHeight="1" x14ac:dyDescent="0.25">
      <c r="B17" s="148" t="s">
        <v>58</v>
      </c>
      <c r="C17" s="149"/>
      <c r="D17" s="150"/>
      <c r="E17" s="121" t="s">
        <v>105</v>
      </c>
      <c r="F17" s="124"/>
      <c r="G17" s="95"/>
      <c r="H17" s="96"/>
      <c r="I17" s="96"/>
      <c r="J17" s="96"/>
    </row>
    <row r="18" spans="2:10" ht="12.75" customHeight="1" x14ac:dyDescent="0.25">
      <c r="B18" s="151" t="s">
        <v>49</v>
      </c>
      <c r="C18" s="152"/>
      <c r="D18" s="153"/>
      <c r="E18" s="122" t="s">
        <v>105</v>
      </c>
      <c r="F18" s="125"/>
      <c r="G18" s="96"/>
      <c r="H18" s="96"/>
      <c r="I18" s="96"/>
      <c r="J18" s="96"/>
    </row>
    <row r="19" spans="2:10" ht="15" customHeight="1" x14ac:dyDescent="0.25">
      <c r="B19" s="148" t="s">
        <v>59</v>
      </c>
      <c r="C19" s="149"/>
      <c r="D19" s="150"/>
      <c r="E19" s="121" t="s">
        <v>105</v>
      </c>
      <c r="F19" s="126"/>
      <c r="G19" s="96"/>
      <c r="H19" s="96"/>
      <c r="I19" s="96"/>
      <c r="J19" s="96"/>
    </row>
    <row r="20" spans="2:10" ht="12.75" customHeight="1" x14ac:dyDescent="0.25">
      <c r="B20" s="154" t="s">
        <v>73</v>
      </c>
      <c r="C20" s="155"/>
      <c r="D20" s="155"/>
      <c r="E20" s="155"/>
      <c r="F20" s="127"/>
      <c r="G20" s="95"/>
      <c r="H20" s="96"/>
      <c r="I20" s="96"/>
      <c r="J20" s="96"/>
    </row>
    <row r="21" spans="2:10" ht="15.75" hidden="1" customHeight="1" x14ac:dyDescent="0.25">
      <c r="B21" s="156" t="s">
        <v>60</v>
      </c>
      <c r="C21" s="157"/>
      <c r="D21" s="158"/>
      <c r="E21" s="123"/>
      <c r="F21" s="128"/>
      <c r="G21" s="95"/>
      <c r="H21" s="96"/>
      <c r="I21" s="96"/>
      <c r="J21" s="96"/>
    </row>
    <row r="22" spans="2:10" ht="12.75" customHeight="1" x14ac:dyDescent="0.25">
      <c r="B22" s="154" t="s">
        <v>74</v>
      </c>
      <c r="C22" s="155"/>
      <c r="D22" s="155"/>
      <c r="E22" s="155"/>
      <c r="F22" s="127"/>
      <c r="G22" s="95"/>
      <c r="H22" s="96"/>
      <c r="I22" s="96"/>
      <c r="J22" s="96"/>
    </row>
    <row r="23" spans="2:10" ht="12.75" customHeight="1" thickBot="1" x14ac:dyDescent="0.3">
      <c r="B23" s="154" t="s">
        <v>75</v>
      </c>
      <c r="C23" s="155"/>
      <c r="D23" s="155"/>
      <c r="E23" s="155"/>
      <c r="F23" s="129"/>
      <c r="G23" s="95"/>
      <c r="H23" s="96"/>
      <c r="I23" s="96"/>
      <c r="J23" s="96"/>
    </row>
    <row r="24" spans="2:10" ht="15.75" customHeight="1" x14ac:dyDescent="0.25">
      <c r="B24" s="44"/>
      <c r="C24" s="44"/>
      <c r="D24" s="44"/>
      <c r="E24" s="44"/>
      <c r="F24" s="45"/>
      <c r="G24" s="6"/>
      <c r="H24" s="37"/>
      <c r="I24" s="37"/>
      <c r="J24" s="37"/>
    </row>
    <row r="25" spans="2:10" ht="15.75" customHeight="1" x14ac:dyDescent="0.25">
      <c r="B25" s="44"/>
      <c r="C25" s="44"/>
      <c r="D25" s="44"/>
      <c r="E25" s="44"/>
      <c r="F25" s="45"/>
      <c r="G25" s="6"/>
      <c r="H25" s="37"/>
      <c r="I25" s="37"/>
      <c r="J25" s="37"/>
    </row>
    <row r="26" spans="2:10" x14ac:dyDescent="0.25">
      <c r="B26" s="1" t="s">
        <v>101</v>
      </c>
    </row>
    <row r="29" spans="2:10" x14ac:dyDescent="0.25">
      <c r="B29" s="1" t="s">
        <v>102</v>
      </c>
    </row>
    <row r="30" spans="2:10" ht="15.75" hidden="1" customHeight="1" x14ac:dyDescent="0.25">
      <c r="B30" s="142" t="s">
        <v>61</v>
      </c>
      <c r="C30" s="143"/>
      <c r="D30" s="144"/>
      <c r="E30" s="7"/>
      <c r="F30" s="8">
        <f>F20+F21</f>
        <v>0</v>
      </c>
      <c r="G30" s="6"/>
      <c r="H30" s="37"/>
      <c r="I30" s="37"/>
      <c r="J30" s="37"/>
    </row>
    <row r="31" spans="2:10" x14ac:dyDescent="0.25">
      <c r="B31" s="145"/>
      <c r="C31" s="145"/>
      <c r="D31" s="145"/>
      <c r="E31" s="9"/>
      <c r="F31" s="9"/>
      <c r="G31" s="9"/>
      <c r="H31" s="9"/>
      <c r="I31" s="9"/>
      <c r="J31" s="9"/>
    </row>
    <row r="32" spans="2:10" x14ac:dyDescent="0.25">
      <c r="B32" s="4"/>
    </row>
    <row r="33" spans="2:5" x14ac:dyDescent="0.25">
      <c r="B33" s="3"/>
      <c r="C33" s="10"/>
      <c r="D33" s="10"/>
      <c r="E33" s="10"/>
    </row>
    <row r="34" spans="2:5" x14ac:dyDescent="0.25">
      <c r="B34" s="3"/>
      <c r="C34" s="10"/>
    </row>
    <row r="35" spans="2:5" x14ac:dyDescent="0.25">
      <c r="C35" s="3"/>
      <c r="D35" s="10"/>
      <c r="E35" s="10"/>
    </row>
    <row r="36" spans="2:5" x14ac:dyDescent="0.25">
      <c r="B36" s="11"/>
      <c r="C36" s="3"/>
      <c r="D36" s="3"/>
      <c r="E36" s="3"/>
    </row>
    <row r="37" spans="2:5" x14ac:dyDescent="0.25">
      <c r="B37" s="11"/>
      <c r="C37" s="3"/>
    </row>
    <row r="38" spans="2:5" x14ac:dyDescent="0.25">
      <c r="B38" s="3"/>
    </row>
    <row r="39" spans="2:5" x14ac:dyDescent="0.25">
      <c r="B39" s="4"/>
      <c r="C39" s="3"/>
      <c r="D39" s="10"/>
      <c r="E39" s="10"/>
    </row>
    <row r="40" spans="2:5" x14ac:dyDescent="0.25">
      <c r="B40" s="3"/>
      <c r="C40" s="10"/>
      <c r="D40" s="3"/>
      <c r="E40" s="3"/>
    </row>
    <row r="41" spans="2:5" x14ac:dyDescent="0.25">
      <c r="B41" s="3"/>
      <c r="C41" s="3"/>
    </row>
  </sheetData>
  <mergeCells count="16">
    <mergeCell ref="B30:D30"/>
    <mergeCell ref="B31:D31"/>
    <mergeCell ref="B16:E16"/>
    <mergeCell ref="B17:D17"/>
    <mergeCell ref="B18:D18"/>
    <mergeCell ref="B19:D19"/>
    <mergeCell ref="B20:E20"/>
    <mergeCell ref="B21:D21"/>
    <mergeCell ref="B22:E22"/>
    <mergeCell ref="B23:E23"/>
    <mergeCell ref="D3:H3"/>
    <mergeCell ref="B11:B12"/>
    <mergeCell ref="C11:C12"/>
    <mergeCell ref="D11:E12"/>
    <mergeCell ref="F11:F12"/>
    <mergeCell ref="G11:I11"/>
  </mergeCells>
  <pageMargins left="0.70866141732283472" right="0.70866141732283472"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showZeros="0" topLeftCell="A10" zoomScaleNormal="100" workbookViewId="0">
      <selection activeCell="A5" sqref="A5:O5"/>
    </sheetView>
  </sheetViews>
  <sheetFormatPr defaultColWidth="9.33203125" defaultRowHeight="13.2" x14ac:dyDescent="0.25"/>
  <cols>
    <col min="1" max="2" width="8.6640625" style="32" customWidth="1"/>
    <col min="3" max="3" width="50" style="33" customWidth="1"/>
    <col min="4" max="4" width="9.6640625" style="34" customWidth="1"/>
    <col min="5" max="5" width="9.6640625" style="35" customWidth="1"/>
    <col min="6" max="6" width="7.6640625" style="32" customWidth="1"/>
    <col min="7" max="7" width="7.6640625" style="35" customWidth="1"/>
    <col min="8" max="8" width="11" style="36" customWidth="1"/>
    <col min="9" max="9" width="12.6640625" style="36" customWidth="1"/>
    <col min="10" max="10" width="11.5546875" style="36" customWidth="1"/>
    <col min="11" max="11" width="7.6640625" style="36" customWidth="1"/>
    <col min="12" max="12" width="12" style="36" customWidth="1"/>
    <col min="13" max="13" width="8.6640625" style="36" customWidth="1"/>
    <col min="14" max="14" width="12.6640625" style="36" customWidth="1"/>
    <col min="15" max="15" width="10.109375" style="36" customWidth="1"/>
    <col min="16" max="16" width="8.6640625" style="36" customWidth="1"/>
    <col min="17" max="16384" width="9.33203125" style="21"/>
  </cols>
  <sheetData>
    <row r="1" spans="1:16" s="14" customFormat="1" x14ac:dyDescent="0.3">
      <c r="A1" s="161"/>
      <c r="B1" s="161"/>
      <c r="C1" s="161"/>
      <c r="D1" s="161"/>
      <c r="E1" s="161"/>
      <c r="F1" s="161"/>
      <c r="G1" s="161"/>
      <c r="H1" s="161"/>
      <c r="I1" s="161"/>
      <c r="J1" s="161"/>
      <c r="K1" s="161"/>
      <c r="L1" s="161"/>
      <c r="M1" s="161"/>
      <c r="N1" s="161"/>
      <c r="O1" s="161"/>
      <c r="P1" s="161"/>
    </row>
    <row r="2" spans="1:16" s="14" customFormat="1" ht="15.6" x14ac:dyDescent="0.3">
      <c r="A2" s="162" t="s">
        <v>82</v>
      </c>
      <c r="B2" s="162"/>
      <c r="C2" s="162"/>
      <c r="D2" s="162"/>
      <c r="E2" s="162"/>
      <c r="F2" s="162"/>
      <c r="G2" s="162"/>
      <c r="H2" s="162"/>
      <c r="I2" s="162"/>
      <c r="J2" s="162"/>
      <c r="K2" s="162"/>
      <c r="L2" s="162"/>
      <c r="M2" s="162"/>
      <c r="N2" s="162"/>
      <c r="O2" s="162"/>
      <c r="P2" s="162"/>
    </row>
    <row r="3" spans="1:16" s="14" customFormat="1" x14ac:dyDescent="0.3">
      <c r="A3" s="161" t="s">
        <v>107</v>
      </c>
      <c r="B3" s="161"/>
      <c r="C3" s="161"/>
      <c r="D3" s="161"/>
      <c r="E3" s="161"/>
      <c r="F3" s="161"/>
      <c r="G3" s="161"/>
      <c r="H3" s="161"/>
      <c r="I3" s="161"/>
      <c r="J3" s="161"/>
      <c r="K3" s="161"/>
      <c r="L3" s="161"/>
      <c r="M3" s="161"/>
      <c r="N3" s="161"/>
      <c r="O3" s="161"/>
      <c r="P3" s="161"/>
    </row>
    <row r="4" spans="1:16" s="14" customFormat="1" x14ac:dyDescent="0.25">
      <c r="A4" s="15"/>
      <c r="B4" s="15"/>
      <c r="C4" s="160"/>
      <c r="D4" s="160"/>
      <c r="E4" s="160"/>
      <c r="F4" s="160"/>
      <c r="G4" s="160"/>
      <c r="H4" s="160"/>
      <c r="I4" s="160"/>
      <c r="J4" s="160"/>
      <c r="K4" s="160"/>
      <c r="L4" s="160"/>
      <c r="M4" s="160"/>
      <c r="N4" s="160"/>
      <c r="O4" s="160"/>
      <c r="P4" s="160"/>
    </row>
    <row r="5" spans="1:16" s="57" customFormat="1" ht="13.8" x14ac:dyDescent="0.3">
      <c r="A5" s="159" t="str">
        <f>[1]Kopsavilkums!A10</f>
        <v>Objekta nosaukums: Dzīvokļa remontdarbi Miera ielā 6-9 Talsos</v>
      </c>
      <c r="B5" s="159"/>
      <c r="C5" s="159"/>
      <c r="D5" s="159"/>
      <c r="E5" s="159"/>
      <c r="F5" s="159"/>
      <c r="G5" s="159"/>
      <c r="H5" s="159"/>
      <c r="I5" s="159"/>
      <c r="J5" s="159"/>
      <c r="K5" s="159"/>
      <c r="L5" s="159"/>
      <c r="M5" s="159"/>
      <c r="N5" s="159"/>
      <c r="O5" s="159"/>
    </row>
    <row r="6" spans="1:16" s="57" customFormat="1" ht="12.75" customHeight="1" x14ac:dyDescent="0.3">
      <c r="A6" s="159" t="str">
        <f>[1]Kopsavilkums!A12</f>
        <v>Objekta adrese: Miera iela 6-9,Talsi,LV-3201</v>
      </c>
      <c r="B6" s="159"/>
      <c r="C6" s="159"/>
      <c r="D6" s="159"/>
      <c r="E6" s="159"/>
      <c r="F6" s="159"/>
      <c r="G6" s="159"/>
      <c r="H6" s="159"/>
      <c r="I6" s="159"/>
      <c r="J6" s="159"/>
      <c r="K6" s="159"/>
      <c r="L6" s="159"/>
      <c r="M6" s="159"/>
      <c r="N6" s="159"/>
      <c r="O6" s="159"/>
    </row>
    <row r="7" spans="1:16" s="14" customFormat="1" x14ac:dyDescent="0.25">
      <c r="A7" s="160" t="s">
        <v>63</v>
      </c>
      <c r="B7" s="160"/>
      <c r="C7" s="160"/>
      <c r="D7" s="160"/>
      <c r="E7" s="160"/>
      <c r="F7" s="160"/>
      <c r="G7" s="160"/>
      <c r="H7" s="160"/>
      <c r="I7" s="160"/>
      <c r="J7" s="160"/>
      <c r="K7" s="160"/>
      <c r="L7" s="160"/>
      <c r="M7" s="160"/>
      <c r="N7" s="160"/>
      <c r="O7" s="160"/>
      <c r="P7" s="160"/>
    </row>
    <row r="8" spans="1:16" s="14" customFormat="1" x14ac:dyDescent="0.25">
      <c r="A8" s="15"/>
      <c r="B8" s="15"/>
      <c r="C8" s="38"/>
      <c r="D8" s="38"/>
      <c r="E8" s="38"/>
      <c r="F8" s="38"/>
      <c r="G8" s="38"/>
      <c r="H8" s="38"/>
      <c r="I8" s="38"/>
      <c r="J8" s="38"/>
      <c r="K8" s="38"/>
      <c r="L8" s="38"/>
      <c r="M8" s="38"/>
      <c r="N8" s="38"/>
      <c r="O8" s="38"/>
      <c r="P8" s="38"/>
    </row>
    <row r="9" spans="1:16" s="14" customFormat="1" x14ac:dyDescent="0.25">
      <c r="A9" s="165" t="s">
        <v>103</v>
      </c>
      <c r="B9" s="165"/>
      <c r="C9" s="165"/>
      <c r="D9" s="165"/>
      <c r="E9" s="165"/>
      <c r="F9" s="165"/>
      <c r="G9" s="15"/>
      <c r="H9" s="15"/>
      <c r="I9" s="16"/>
      <c r="J9" s="16"/>
      <c r="K9" s="16"/>
      <c r="L9" s="39"/>
      <c r="M9" s="166">
        <f>P73</f>
        <v>0</v>
      </c>
      <c r="N9" s="166"/>
      <c r="O9" s="166"/>
      <c r="P9" s="166"/>
    </row>
    <row r="10" spans="1:16" s="14" customFormat="1" x14ac:dyDescent="0.25">
      <c r="C10" s="17"/>
      <c r="D10" s="18"/>
      <c r="E10" s="19"/>
      <c r="F10" s="18"/>
      <c r="G10" s="18"/>
      <c r="H10" s="16"/>
      <c r="I10" s="16"/>
      <c r="J10" s="16"/>
      <c r="K10" s="16"/>
      <c r="L10" s="16"/>
      <c r="M10" s="20"/>
      <c r="N10" s="15"/>
      <c r="O10" s="15"/>
      <c r="P10" s="15"/>
    </row>
    <row r="11" spans="1:16" s="14" customFormat="1" x14ac:dyDescent="0.3">
      <c r="C11" s="17"/>
      <c r="D11" s="18"/>
      <c r="E11" s="19"/>
      <c r="F11" s="18"/>
      <c r="G11" s="18"/>
      <c r="H11" s="16"/>
      <c r="I11" s="16"/>
      <c r="J11" s="16"/>
      <c r="K11" s="16"/>
      <c r="M11" s="167"/>
      <c r="N11" s="167"/>
      <c r="O11" s="167"/>
      <c r="P11" s="167"/>
    </row>
    <row r="12" spans="1:16" s="14" customFormat="1" ht="13.8" thickBot="1" x14ac:dyDescent="0.3">
      <c r="A12" s="39"/>
      <c r="B12" s="39"/>
      <c r="C12" s="39"/>
      <c r="D12" s="18"/>
      <c r="E12" s="18"/>
      <c r="F12" s="16"/>
      <c r="G12" s="16"/>
      <c r="H12" s="16"/>
      <c r="I12" s="16"/>
      <c r="J12" s="16"/>
      <c r="K12" s="16"/>
      <c r="L12" s="16"/>
      <c r="N12" s="20"/>
      <c r="O12" s="15"/>
      <c r="P12" s="15"/>
    </row>
    <row r="13" spans="1:16" x14ac:dyDescent="0.25">
      <c r="A13" s="168" t="s">
        <v>3</v>
      </c>
      <c r="B13" s="170" t="s">
        <v>4</v>
      </c>
      <c r="C13" s="170" t="s">
        <v>5</v>
      </c>
      <c r="D13" s="170" t="s">
        <v>6</v>
      </c>
      <c r="E13" s="170" t="s">
        <v>7</v>
      </c>
      <c r="F13" s="172" t="s">
        <v>8</v>
      </c>
      <c r="G13" s="172"/>
      <c r="H13" s="172"/>
      <c r="I13" s="172"/>
      <c r="J13" s="172"/>
      <c r="K13" s="172"/>
      <c r="L13" s="172" t="s">
        <v>2</v>
      </c>
      <c r="M13" s="172"/>
      <c r="N13" s="172"/>
      <c r="O13" s="172"/>
      <c r="P13" s="173"/>
    </row>
    <row r="14" spans="1:16" ht="66.599999999999994" thickBot="1" x14ac:dyDescent="0.3">
      <c r="A14" s="169"/>
      <c r="B14" s="171"/>
      <c r="C14" s="171"/>
      <c r="D14" s="171"/>
      <c r="E14" s="171"/>
      <c r="F14" s="88" t="s">
        <v>9</v>
      </c>
      <c r="G14" s="88" t="s">
        <v>10</v>
      </c>
      <c r="H14" s="88" t="s">
        <v>11</v>
      </c>
      <c r="I14" s="88" t="s">
        <v>12</v>
      </c>
      <c r="J14" s="88" t="s">
        <v>13</v>
      </c>
      <c r="K14" s="88" t="s">
        <v>14</v>
      </c>
      <c r="L14" s="88" t="s">
        <v>15</v>
      </c>
      <c r="M14" s="88" t="s">
        <v>16</v>
      </c>
      <c r="N14" s="88" t="s">
        <v>12</v>
      </c>
      <c r="O14" s="88" t="s">
        <v>13</v>
      </c>
      <c r="P14" s="89" t="s">
        <v>17</v>
      </c>
    </row>
    <row r="15" spans="1:16" ht="13.8" thickBot="1" x14ac:dyDescent="0.3">
      <c r="A15" s="85">
        <v>1</v>
      </c>
      <c r="B15" s="86">
        <v>2</v>
      </c>
      <c r="C15" s="86">
        <v>3</v>
      </c>
      <c r="D15" s="86">
        <v>4</v>
      </c>
      <c r="E15" s="86">
        <v>5</v>
      </c>
      <c r="F15" s="86">
        <v>6</v>
      </c>
      <c r="G15" s="86">
        <f t="shared" ref="G15:O15" si="0">F15+1</f>
        <v>7</v>
      </c>
      <c r="H15" s="86">
        <f t="shared" si="0"/>
        <v>8</v>
      </c>
      <c r="I15" s="86">
        <v>9</v>
      </c>
      <c r="J15" s="86">
        <v>10</v>
      </c>
      <c r="K15" s="86">
        <f t="shared" si="0"/>
        <v>11</v>
      </c>
      <c r="L15" s="86">
        <f t="shared" si="0"/>
        <v>12</v>
      </c>
      <c r="M15" s="86">
        <f t="shared" si="0"/>
        <v>13</v>
      </c>
      <c r="N15" s="86">
        <f t="shared" si="0"/>
        <v>14</v>
      </c>
      <c r="O15" s="86">
        <f t="shared" si="0"/>
        <v>15</v>
      </c>
      <c r="P15" s="87">
        <f>O15+1</f>
        <v>16</v>
      </c>
    </row>
    <row r="16" spans="1:16" ht="13.8" thickTop="1" x14ac:dyDescent="0.25">
      <c r="A16" s="77"/>
      <c r="B16" s="58"/>
      <c r="C16" s="58"/>
      <c r="D16" s="59"/>
      <c r="E16" s="60"/>
      <c r="F16" s="61"/>
      <c r="G16" s="60"/>
      <c r="H16" s="60"/>
      <c r="I16" s="61"/>
      <c r="J16" s="61"/>
      <c r="K16" s="60"/>
      <c r="L16" s="60"/>
      <c r="M16" s="60"/>
      <c r="N16" s="61"/>
      <c r="O16" s="61"/>
      <c r="P16" s="78"/>
    </row>
    <row r="17" spans="1:16" x14ac:dyDescent="0.25">
      <c r="A17" s="79">
        <v>1</v>
      </c>
      <c r="B17" s="62"/>
      <c r="C17" s="63" t="s">
        <v>18</v>
      </c>
      <c r="D17" s="64"/>
      <c r="E17" s="65"/>
      <c r="F17" s="66"/>
      <c r="G17" s="66"/>
      <c r="H17" s="66"/>
      <c r="I17" s="66"/>
      <c r="J17" s="66"/>
      <c r="K17" s="66"/>
      <c r="L17" s="66"/>
      <c r="M17" s="66"/>
      <c r="N17" s="66"/>
      <c r="O17" s="66"/>
      <c r="P17" s="80"/>
    </row>
    <row r="18" spans="1:16" ht="13.8" x14ac:dyDescent="0.25">
      <c r="A18" s="79">
        <f>A17+1</f>
        <v>2</v>
      </c>
      <c r="B18" s="67"/>
      <c r="C18" s="68" t="s">
        <v>76</v>
      </c>
      <c r="D18" s="69" t="s">
        <v>19</v>
      </c>
      <c r="E18" s="65">
        <v>43.2</v>
      </c>
      <c r="F18" s="70"/>
      <c r="G18" s="70"/>
      <c r="H18" s="70"/>
      <c r="I18" s="70"/>
      <c r="J18" s="70"/>
      <c r="K18" s="70"/>
      <c r="L18" s="70"/>
      <c r="M18" s="70"/>
      <c r="N18" s="70"/>
      <c r="O18" s="70"/>
      <c r="P18" s="81"/>
    </row>
    <row r="19" spans="1:16" ht="26.4" x14ac:dyDescent="0.25">
      <c r="A19" s="79">
        <f t="shared" ref="A19:A70" si="1">A18+1</f>
        <v>3</v>
      </c>
      <c r="B19" s="67"/>
      <c r="C19" s="68" t="s">
        <v>77</v>
      </c>
      <c r="D19" s="69" t="s">
        <v>19</v>
      </c>
      <c r="E19" s="65">
        <v>125.3</v>
      </c>
      <c r="F19" s="70"/>
      <c r="G19" s="70"/>
      <c r="H19" s="70"/>
      <c r="I19" s="70"/>
      <c r="J19" s="70"/>
      <c r="K19" s="70"/>
      <c r="L19" s="70"/>
      <c r="M19" s="70"/>
      <c r="N19" s="70"/>
      <c r="O19" s="70"/>
      <c r="P19" s="81"/>
    </row>
    <row r="20" spans="1:16" ht="39.6" x14ac:dyDescent="0.25">
      <c r="A20" s="79">
        <f t="shared" si="1"/>
        <v>4</v>
      </c>
      <c r="B20" s="67"/>
      <c r="C20" s="68" t="s">
        <v>78</v>
      </c>
      <c r="D20" s="69" t="s">
        <v>19</v>
      </c>
      <c r="E20" s="65">
        <v>63.5</v>
      </c>
      <c r="F20" s="70"/>
      <c r="G20" s="70"/>
      <c r="H20" s="70"/>
      <c r="I20" s="70"/>
      <c r="J20" s="70"/>
      <c r="K20" s="70"/>
      <c r="L20" s="70"/>
      <c r="M20" s="70"/>
      <c r="N20" s="70"/>
      <c r="O20" s="70"/>
      <c r="P20" s="81"/>
    </row>
    <row r="21" spans="1:16" x14ac:dyDescent="0.25">
      <c r="A21" s="79">
        <f t="shared" si="1"/>
        <v>5</v>
      </c>
      <c r="B21" s="67"/>
      <c r="C21" s="68" t="s">
        <v>79</v>
      </c>
      <c r="D21" s="69" t="s">
        <v>21</v>
      </c>
      <c r="E21" s="65">
        <v>5</v>
      </c>
      <c r="F21" s="70"/>
      <c r="G21" s="70"/>
      <c r="H21" s="70"/>
      <c r="I21" s="70"/>
      <c r="J21" s="70"/>
      <c r="K21" s="70"/>
      <c r="L21" s="70"/>
      <c r="M21" s="70"/>
      <c r="N21" s="70"/>
      <c r="O21" s="70"/>
      <c r="P21" s="81"/>
    </row>
    <row r="22" spans="1:16" ht="26.4" x14ac:dyDescent="0.25">
      <c r="A22" s="79">
        <f t="shared" si="1"/>
        <v>6</v>
      </c>
      <c r="B22" s="67"/>
      <c r="C22" s="68" t="s">
        <v>80</v>
      </c>
      <c r="D22" s="69" t="s">
        <v>20</v>
      </c>
      <c r="E22" s="65">
        <v>1</v>
      </c>
      <c r="F22" s="70"/>
      <c r="G22" s="70"/>
      <c r="H22" s="70"/>
      <c r="I22" s="70"/>
      <c r="J22" s="70"/>
      <c r="K22" s="70"/>
      <c r="L22" s="70"/>
      <c r="M22" s="70"/>
      <c r="N22" s="70"/>
      <c r="O22" s="70"/>
      <c r="P22" s="81"/>
    </row>
    <row r="23" spans="1:16" ht="52.8" x14ac:dyDescent="0.25">
      <c r="A23" s="79">
        <f t="shared" si="1"/>
        <v>7</v>
      </c>
      <c r="B23" s="67"/>
      <c r="C23" s="68" t="s">
        <v>81</v>
      </c>
      <c r="D23" s="69" t="s">
        <v>20</v>
      </c>
      <c r="E23" s="65">
        <v>1</v>
      </c>
      <c r="F23" s="70"/>
      <c r="G23" s="70"/>
      <c r="H23" s="70"/>
      <c r="I23" s="70"/>
      <c r="J23" s="70"/>
      <c r="K23" s="70"/>
      <c r="L23" s="70"/>
      <c r="M23" s="70"/>
      <c r="N23" s="70"/>
      <c r="O23" s="70"/>
      <c r="P23" s="81"/>
    </row>
    <row r="24" spans="1:16" ht="26.4" x14ac:dyDescent="0.25">
      <c r="A24" s="79">
        <f t="shared" si="1"/>
        <v>8</v>
      </c>
      <c r="B24" s="67"/>
      <c r="C24" s="68" t="s">
        <v>67</v>
      </c>
      <c r="D24" s="69" t="s">
        <v>20</v>
      </c>
      <c r="E24" s="65">
        <v>1</v>
      </c>
      <c r="F24" s="70"/>
      <c r="G24" s="70"/>
      <c r="H24" s="70"/>
      <c r="I24" s="70"/>
      <c r="J24" s="70"/>
      <c r="K24" s="70"/>
      <c r="L24" s="70"/>
      <c r="M24" s="70"/>
      <c r="N24" s="70"/>
      <c r="O24" s="70"/>
      <c r="P24" s="81"/>
    </row>
    <row r="25" spans="1:16" ht="26.4" x14ac:dyDescent="0.25">
      <c r="A25" s="79">
        <v>9</v>
      </c>
      <c r="B25" s="67"/>
      <c r="C25" s="68" t="s">
        <v>98</v>
      </c>
      <c r="D25" s="69" t="s">
        <v>20</v>
      </c>
      <c r="E25" s="65">
        <v>1</v>
      </c>
      <c r="F25" s="70"/>
      <c r="G25" s="70"/>
      <c r="H25" s="70"/>
      <c r="I25" s="70"/>
      <c r="J25" s="70"/>
      <c r="K25" s="70"/>
      <c r="L25" s="70"/>
      <c r="M25" s="70"/>
      <c r="N25" s="70"/>
      <c r="O25" s="70"/>
      <c r="P25" s="81"/>
    </row>
    <row r="26" spans="1:16" x14ac:dyDescent="0.25">
      <c r="A26" s="79">
        <v>10</v>
      </c>
      <c r="B26" s="67"/>
      <c r="C26" s="68"/>
      <c r="D26" s="69"/>
      <c r="E26" s="65"/>
      <c r="F26" s="70"/>
      <c r="G26" s="70"/>
      <c r="H26" s="70"/>
      <c r="I26" s="70"/>
      <c r="J26" s="70"/>
      <c r="K26" s="70"/>
      <c r="L26" s="70"/>
      <c r="M26" s="70"/>
      <c r="N26" s="70"/>
      <c r="O26" s="70"/>
      <c r="P26" s="81"/>
    </row>
    <row r="27" spans="1:16" x14ac:dyDescent="0.25">
      <c r="A27" s="79">
        <f t="shared" si="1"/>
        <v>11</v>
      </c>
      <c r="B27" s="71"/>
      <c r="C27" s="72" t="s">
        <v>41</v>
      </c>
      <c r="D27" s="69"/>
      <c r="E27" s="73"/>
      <c r="F27" s="74"/>
      <c r="G27" s="70"/>
      <c r="H27" s="70"/>
      <c r="I27" s="70"/>
      <c r="J27" s="70"/>
      <c r="K27" s="70"/>
      <c r="L27" s="70"/>
      <c r="M27" s="70"/>
      <c r="N27" s="70"/>
      <c r="O27" s="70"/>
      <c r="P27" s="81"/>
    </row>
    <row r="28" spans="1:16" x14ac:dyDescent="0.25">
      <c r="A28" s="79">
        <f t="shared" si="1"/>
        <v>12</v>
      </c>
      <c r="B28" s="71"/>
      <c r="C28" s="130" t="s">
        <v>0</v>
      </c>
      <c r="D28" s="69"/>
      <c r="E28" s="73"/>
      <c r="F28" s="74"/>
      <c r="G28" s="70"/>
      <c r="H28" s="70"/>
      <c r="I28" s="70"/>
      <c r="J28" s="70"/>
      <c r="K28" s="70"/>
      <c r="L28" s="70"/>
      <c r="M28" s="70"/>
      <c r="N28" s="70"/>
      <c r="O28" s="70"/>
      <c r="P28" s="81"/>
    </row>
    <row r="29" spans="1:16" ht="92.4" x14ac:dyDescent="0.25">
      <c r="A29" s="79">
        <f t="shared" si="1"/>
        <v>13</v>
      </c>
      <c r="B29" s="67"/>
      <c r="C29" s="75" t="s">
        <v>83</v>
      </c>
      <c r="D29" s="69" t="s">
        <v>19</v>
      </c>
      <c r="E29" s="65">
        <f>E18</f>
        <v>43.2</v>
      </c>
      <c r="F29" s="70"/>
      <c r="G29" s="70"/>
      <c r="H29" s="70"/>
      <c r="I29" s="70"/>
      <c r="J29" s="70"/>
      <c r="K29" s="70"/>
      <c r="L29" s="70"/>
      <c r="M29" s="70"/>
      <c r="N29" s="70"/>
      <c r="O29" s="70"/>
      <c r="P29" s="81"/>
    </row>
    <row r="30" spans="1:16" ht="66" x14ac:dyDescent="0.25">
      <c r="A30" s="79">
        <f t="shared" si="1"/>
        <v>14</v>
      </c>
      <c r="B30" s="67"/>
      <c r="C30" s="75" t="s">
        <v>84</v>
      </c>
      <c r="D30" s="69" t="s">
        <v>19</v>
      </c>
      <c r="E30" s="65">
        <f>E29</f>
        <v>43.2</v>
      </c>
      <c r="F30" s="70"/>
      <c r="G30" s="70"/>
      <c r="H30" s="70"/>
      <c r="I30" s="70"/>
      <c r="J30" s="70"/>
      <c r="K30" s="70"/>
      <c r="L30" s="70"/>
      <c r="M30" s="70"/>
      <c r="N30" s="70"/>
      <c r="O30" s="70"/>
      <c r="P30" s="81"/>
    </row>
    <row r="31" spans="1:16" x14ac:dyDescent="0.25">
      <c r="A31" s="79">
        <f t="shared" si="1"/>
        <v>15</v>
      </c>
      <c r="B31" s="71"/>
      <c r="C31" s="130" t="s">
        <v>1</v>
      </c>
      <c r="D31" s="69"/>
      <c r="E31" s="73"/>
      <c r="F31" s="74"/>
      <c r="G31" s="70"/>
      <c r="H31" s="70"/>
      <c r="I31" s="70"/>
      <c r="J31" s="70"/>
      <c r="K31" s="70"/>
      <c r="L31" s="70"/>
      <c r="M31" s="70"/>
      <c r="N31" s="70"/>
      <c r="O31" s="70"/>
      <c r="P31" s="81"/>
    </row>
    <row r="32" spans="1:16" ht="92.4" x14ac:dyDescent="0.25">
      <c r="A32" s="79">
        <f>A31+1</f>
        <v>16</v>
      </c>
      <c r="B32" s="67"/>
      <c r="C32" s="75" t="s">
        <v>85</v>
      </c>
      <c r="D32" s="69" t="s">
        <v>19</v>
      </c>
      <c r="E32" s="65">
        <f>E19-18.8</f>
        <v>106.5</v>
      </c>
      <c r="F32" s="70"/>
      <c r="G32" s="70"/>
      <c r="H32" s="70"/>
      <c r="I32" s="70"/>
      <c r="J32" s="70"/>
      <c r="K32" s="70"/>
      <c r="L32" s="70"/>
      <c r="M32" s="70"/>
      <c r="N32" s="70"/>
      <c r="O32" s="70"/>
      <c r="P32" s="81"/>
    </row>
    <row r="33" spans="1:16" ht="26.4" x14ac:dyDescent="0.25">
      <c r="A33" s="79">
        <v>18</v>
      </c>
      <c r="B33" s="67"/>
      <c r="C33" s="75" t="s">
        <v>86</v>
      </c>
      <c r="D33" s="69" t="s">
        <v>19</v>
      </c>
      <c r="E33" s="65">
        <v>18.8</v>
      </c>
      <c r="F33" s="70"/>
      <c r="G33" s="70"/>
      <c r="H33" s="70"/>
      <c r="I33" s="70"/>
      <c r="J33" s="70"/>
      <c r="K33" s="70"/>
      <c r="L33" s="70"/>
      <c r="M33" s="70"/>
      <c r="N33" s="70"/>
      <c r="O33" s="70"/>
      <c r="P33" s="81"/>
    </row>
    <row r="34" spans="1:16" ht="39.6" x14ac:dyDescent="0.25">
      <c r="A34" s="79">
        <f t="shared" si="1"/>
        <v>19</v>
      </c>
      <c r="B34" s="67"/>
      <c r="C34" s="75" t="s">
        <v>91</v>
      </c>
      <c r="D34" s="69" t="s">
        <v>19</v>
      </c>
      <c r="E34" s="65">
        <f>E33</f>
        <v>18.8</v>
      </c>
      <c r="F34" s="70"/>
      <c r="G34" s="70"/>
      <c r="H34" s="70"/>
      <c r="I34" s="70"/>
      <c r="J34" s="70"/>
      <c r="K34" s="70"/>
      <c r="L34" s="70"/>
      <c r="M34" s="70"/>
      <c r="N34" s="70"/>
      <c r="O34" s="70"/>
      <c r="P34" s="81"/>
    </row>
    <row r="35" spans="1:16" x14ac:dyDescent="0.25">
      <c r="A35" s="79">
        <v>20</v>
      </c>
      <c r="B35" s="67"/>
      <c r="C35" s="130" t="s">
        <v>22</v>
      </c>
      <c r="D35" s="69"/>
      <c r="E35" s="65"/>
      <c r="F35" s="70"/>
      <c r="G35" s="70"/>
      <c r="H35" s="70"/>
      <c r="I35" s="70"/>
      <c r="J35" s="70"/>
      <c r="K35" s="70"/>
      <c r="L35" s="70"/>
      <c r="M35" s="70"/>
      <c r="N35" s="70"/>
      <c r="O35" s="70"/>
      <c r="P35" s="81"/>
    </row>
    <row r="36" spans="1:16" ht="66" x14ac:dyDescent="0.25">
      <c r="A36" s="79">
        <f t="shared" si="1"/>
        <v>21</v>
      </c>
      <c r="B36" s="67"/>
      <c r="C36" s="75" t="s">
        <v>87</v>
      </c>
      <c r="D36" s="69" t="s">
        <v>19</v>
      </c>
      <c r="E36" s="65">
        <f>E18-2.15</f>
        <v>41.050000000000004</v>
      </c>
      <c r="F36" s="70"/>
      <c r="G36" s="70"/>
      <c r="H36" s="70"/>
      <c r="I36" s="70"/>
      <c r="J36" s="70"/>
      <c r="K36" s="70"/>
      <c r="L36" s="70"/>
      <c r="M36" s="70"/>
      <c r="N36" s="70"/>
      <c r="O36" s="70"/>
      <c r="P36" s="81"/>
    </row>
    <row r="37" spans="1:16" ht="52.8" x14ac:dyDescent="0.25">
      <c r="A37" s="79">
        <f t="shared" si="1"/>
        <v>22</v>
      </c>
      <c r="B37" s="67"/>
      <c r="C37" s="75" t="s">
        <v>100</v>
      </c>
      <c r="D37" s="69" t="s">
        <v>19</v>
      </c>
      <c r="E37" s="65">
        <f>E36</f>
        <v>41.050000000000004</v>
      </c>
      <c r="F37" s="70"/>
      <c r="G37" s="70"/>
      <c r="H37" s="70"/>
      <c r="I37" s="70"/>
      <c r="J37" s="70"/>
      <c r="K37" s="70"/>
      <c r="L37" s="70"/>
      <c r="M37" s="70"/>
      <c r="N37" s="70"/>
      <c r="O37" s="70"/>
      <c r="P37" s="81"/>
    </row>
    <row r="38" spans="1:16" ht="26.4" x14ac:dyDescent="0.25">
      <c r="A38" s="79">
        <f t="shared" si="1"/>
        <v>23</v>
      </c>
      <c r="B38" s="67"/>
      <c r="C38" s="75" t="s">
        <v>89</v>
      </c>
      <c r="D38" s="69" t="s">
        <v>23</v>
      </c>
      <c r="E38" s="65">
        <v>51</v>
      </c>
      <c r="F38" s="70"/>
      <c r="G38" s="70"/>
      <c r="H38" s="70"/>
      <c r="I38" s="70"/>
      <c r="J38" s="70"/>
      <c r="K38" s="70"/>
      <c r="L38" s="70"/>
      <c r="M38" s="70"/>
      <c r="N38" s="70"/>
      <c r="O38" s="70"/>
      <c r="P38" s="81"/>
    </row>
    <row r="39" spans="1:16" ht="39.6" x14ac:dyDescent="0.25">
      <c r="A39" s="79">
        <f t="shared" si="1"/>
        <v>24</v>
      </c>
      <c r="B39" s="67"/>
      <c r="C39" s="75" t="s">
        <v>88</v>
      </c>
      <c r="D39" s="69" t="s">
        <v>19</v>
      </c>
      <c r="E39" s="65">
        <v>2.35</v>
      </c>
      <c r="F39" s="70"/>
      <c r="G39" s="70"/>
      <c r="H39" s="70"/>
      <c r="I39" s="70"/>
      <c r="J39" s="70"/>
      <c r="K39" s="70"/>
      <c r="L39" s="70"/>
      <c r="M39" s="70"/>
      <c r="N39" s="70"/>
      <c r="O39" s="70"/>
      <c r="P39" s="81"/>
    </row>
    <row r="40" spans="1:16" x14ac:dyDescent="0.25">
      <c r="A40" s="79">
        <v>25</v>
      </c>
      <c r="B40" s="67"/>
      <c r="C40" s="72" t="s">
        <v>42</v>
      </c>
      <c r="D40" s="69"/>
      <c r="E40" s="65"/>
      <c r="F40" s="70"/>
      <c r="G40" s="70"/>
      <c r="H40" s="70"/>
      <c r="I40" s="70"/>
      <c r="J40" s="70"/>
      <c r="K40" s="70"/>
      <c r="L40" s="70"/>
      <c r="M40" s="70"/>
      <c r="N40" s="70"/>
      <c r="O40" s="70"/>
      <c r="P40" s="81"/>
    </row>
    <row r="41" spans="1:16" ht="171.6" x14ac:dyDescent="0.25">
      <c r="A41" s="79">
        <f t="shared" si="1"/>
        <v>26</v>
      </c>
      <c r="B41" s="67"/>
      <c r="C41" s="75" t="s">
        <v>90</v>
      </c>
      <c r="D41" s="69" t="s">
        <v>20</v>
      </c>
      <c r="E41" s="65">
        <v>1</v>
      </c>
      <c r="F41" s="70"/>
      <c r="G41" s="70"/>
      <c r="H41" s="70"/>
      <c r="I41" s="70"/>
      <c r="J41" s="70"/>
      <c r="K41" s="70"/>
      <c r="L41" s="70"/>
      <c r="M41" s="70"/>
      <c r="N41" s="70"/>
      <c r="O41" s="70"/>
      <c r="P41" s="81"/>
    </row>
    <row r="42" spans="1:16" ht="66" x14ac:dyDescent="0.25">
      <c r="A42" s="79">
        <f t="shared" si="1"/>
        <v>27</v>
      </c>
      <c r="B42" s="67"/>
      <c r="C42" s="75" t="s">
        <v>92</v>
      </c>
      <c r="D42" s="69" t="s">
        <v>20</v>
      </c>
      <c r="E42" s="65">
        <v>4</v>
      </c>
      <c r="F42" s="70"/>
      <c r="G42" s="70"/>
      <c r="H42" s="70"/>
      <c r="I42" s="70"/>
      <c r="J42" s="70"/>
      <c r="K42" s="70"/>
      <c r="L42" s="70"/>
      <c r="M42" s="70"/>
      <c r="N42" s="70"/>
      <c r="O42" s="70"/>
      <c r="P42" s="81"/>
    </row>
    <row r="43" spans="1:16" x14ac:dyDescent="0.25">
      <c r="A43" s="79">
        <f t="shared" si="1"/>
        <v>28</v>
      </c>
      <c r="B43" s="67"/>
      <c r="C43" s="75"/>
      <c r="D43" s="69"/>
      <c r="E43" s="65"/>
      <c r="F43" s="70"/>
      <c r="G43" s="70"/>
      <c r="H43" s="70"/>
      <c r="I43" s="70"/>
      <c r="J43" s="70"/>
      <c r="K43" s="70"/>
      <c r="L43" s="70"/>
      <c r="M43" s="70"/>
      <c r="N43" s="70"/>
      <c r="O43" s="70"/>
      <c r="P43" s="81"/>
    </row>
    <row r="44" spans="1:16" x14ac:dyDescent="0.25">
      <c r="A44" s="79">
        <f t="shared" si="1"/>
        <v>29</v>
      </c>
      <c r="B44" s="67"/>
      <c r="C44" s="72" t="s">
        <v>43</v>
      </c>
      <c r="D44" s="69"/>
      <c r="E44" s="65"/>
      <c r="F44" s="70"/>
      <c r="G44" s="70"/>
      <c r="H44" s="70"/>
      <c r="I44" s="70"/>
      <c r="J44" s="70"/>
      <c r="K44" s="70"/>
      <c r="L44" s="70"/>
      <c r="M44" s="70"/>
      <c r="N44" s="70"/>
      <c r="O44" s="70"/>
      <c r="P44" s="81"/>
    </row>
    <row r="45" spans="1:16" ht="26.4" x14ac:dyDescent="0.25">
      <c r="A45" s="79">
        <f t="shared" si="1"/>
        <v>30</v>
      </c>
      <c r="B45" s="67"/>
      <c r="C45" s="75" t="s">
        <v>93</v>
      </c>
      <c r="D45" s="69" t="s">
        <v>20</v>
      </c>
      <c r="E45" s="65">
        <v>1</v>
      </c>
      <c r="F45" s="70"/>
      <c r="G45" s="70"/>
      <c r="H45" s="70"/>
      <c r="I45" s="70"/>
      <c r="J45" s="70"/>
      <c r="K45" s="70"/>
      <c r="L45" s="70"/>
      <c r="M45" s="70"/>
      <c r="N45" s="70"/>
      <c r="O45" s="70"/>
      <c r="P45" s="81"/>
    </row>
    <row r="46" spans="1:16" ht="39.6" x14ac:dyDescent="0.25">
      <c r="A46" s="79">
        <f t="shared" si="1"/>
        <v>31</v>
      </c>
      <c r="B46" s="67"/>
      <c r="C46" s="75" t="s">
        <v>46</v>
      </c>
      <c r="D46" s="69" t="s">
        <v>23</v>
      </c>
      <c r="E46" s="65">
        <v>247</v>
      </c>
      <c r="F46" s="70"/>
      <c r="G46" s="70"/>
      <c r="H46" s="70"/>
      <c r="I46" s="70"/>
      <c r="J46" s="70"/>
      <c r="K46" s="70"/>
      <c r="L46" s="70"/>
      <c r="M46" s="70"/>
      <c r="N46" s="70"/>
      <c r="O46" s="70"/>
      <c r="P46" s="81"/>
    </row>
    <row r="47" spans="1:16" x14ac:dyDescent="0.25">
      <c r="A47" s="79">
        <f t="shared" si="1"/>
        <v>32</v>
      </c>
      <c r="B47" s="67"/>
      <c r="C47" s="76" t="s">
        <v>45</v>
      </c>
      <c r="D47" s="69" t="s">
        <v>23</v>
      </c>
      <c r="E47" s="65">
        <v>5</v>
      </c>
      <c r="F47" s="70"/>
      <c r="G47" s="70"/>
      <c r="H47" s="70"/>
      <c r="I47" s="70"/>
      <c r="J47" s="70"/>
      <c r="K47" s="70"/>
      <c r="L47" s="70"/>
      <c r="M47" s="70"/>
      <c r="N47" s="70"/>
      <c r="O47" s="70"/>
      <c r="P47" s="81"/>
    </row>
    <row r="48" spans="1:16" x14ac:dyDescent="0.25">
      <c r="A48" s="79">
        <f t="shared" si="1"/>
        <v>33</v>
      </c>
      <c r="B48" s="67"/>
      <c r="C48" s="76" t="s">
        <v>31</v>
      </c>
      <c r="D48" s="69" t="s">
        <v>23</v>
      </c>
      <c r="E48" s="65">
        <v>96</v>
      </c>
      <c r="F48" s="70"/>
      <c r="G48" s="70"/>
      <c r="H48" s="70"/>
      <c r="I48" s="70"/>
      <c r="J48" s="70"/>
      <c r="K48" s="70"/>
      <c r="L48" s="70"/>
      <c r="M48" s="70"/>
      <c r="N48" s="70"/>
      <c r="O48" s="70"/>
      <c r="P48" s="81"/>
    </row>
    <row r="49" spans="1:16" x14ac:dyDescent="0.25">
      <c r="A49" s="79">
        <f t="shared" si="1"/>
        <v>34</v>
      </c>
      <c r="B49" s="67"/>
      <c r="C49" s="76" t="s">
        <v>30</v>
      </c>
      <c r="D49" s="69" t="s">
        <v>23</v>
      </c>
      <c r="E49" s="65">
        <v>96</v>
      </c>
      <c r="F49" s="70"/>
      <c r="G49" s="70"/>
      <c r="H49" s="70"/>
      <c r="I49" s="70"/>
      <c r="J49" s="70"/>
      <c r="K49" s="70"/>
      <c r="L49" s="70"/>
      <c r="M49" s="70"/>
      <c r="N49" s="70"/>
      <c r="O49" s="70"/>
      <c r="P49" s="81"/>
    </row>
    <row r="50" spans="1:16" x14ac:dyDescent="0.25">
      <c r="A50" s="79">
        <f t="shared" si="1"/>
        <v>35</v>
      </c>
      <c r="B50" s="67"/>
      <c r="C50" s="76" t="s">
        <v>24</v>
      </c>
      <c r="D50" s="69" t="s">
        <v>23</v>
      </c>
      <c r="E50" s="65">
        <v>10</v>
      </c>
      <c r="F50" s="70"/>
      <c r="G50" s="70"/>
      <c r="H50" s="70"/>
      <c r="I50" s="70"/>
      <c r="J50" s="70"/>
      <c r="K50" s="70"/>
      <c r="L50" s="70"/>
      <c r="M50" s="70"/>
      <c r="N50" s="70"/>
      <c r="O50" s="70"/>
      <c r="P50" s="81"/>
    </row>
    <row r="51" spans="1:16" x14ac:dyDescent="0.25">
      <c r="A51" s="79">
        <f t="shared" si="1"/>
        <v>36</v>
      </c>
      <c r="B51" s="67"/>
      <c r="C51" s="75" t="s">
        <v>32</v>
      </c>
      <c r="D51" s="69" t="s">
        <v>20</v>
      </c>
      <c r="E51" s="65">
        <v>5</v>
      </c>
      <c r="F51" s="70"/>
      <c r="G51" s="70"/>
      <c r="H51" s="70"/>
      <c r="I51" s="70"/>
      <c r="J51" s="70"/>
      <c r="K51" s="70"/>
      <c r="L51" s="70"/>
      <c r="M51" s="70"/>
      <c r="N51" s="70"/>
      <c r="O51" s="70"/>
      <c r="P51" s="81"/>
    </row>
    <row r="52" spans="1:16" ht="26.4" x14ac:dyDescent="0.25">
      <c r="A52" s="79">
        <f t="shared" si="1"/>
        <v>37</v>
      </c>
      <c r="B52" s="67"/>
      <c r="C52" s="76" t="s">
        <v>38</v>
      </c>
      <c r="D52" s="69" t="s">
        <v>20</v>
      </c>
      <c r="E52" s="65">
        <v>1</v>
      </c>
      <c r="F52" s="70"/>
      <c r="G52" s="70"/>
      <c r="H52" s="70"/>
      <c r="I52" s="70"/>
      <c r="J52" s="70"/>
      <c r="K52" s="70"/>
      <c r="L52" s="70"/>
      <c r="M52" s="70"/>
      <c r="N52" s="70"/>
      <c r="O52" s="70"/>
      <c r="P52" s="81"/>
    </row>
    <row r="53" spans="1:16" ht="26.4" x14ac:dyDescent="0.25">
      <c r="A53" s="79">
        <f t="shared" si="1"/>
        <v>38</v>
      </c>
      <c r="B53" s="67"/>
      <c r="C53" s="76" t="s">
        <v>39</v>
      </c>
      <c r="D53" s="69" t="s">
        <v>20</v>
      </c>
      <c r="E53" s="65">
        <v>4</v>
      </c>
      <c r="F53" s="70"/>
      <c r="G53" s="70"/>
      <c r="H53" s="70"/>
      <c r="I53" s="70"/>
      <c r="J53" s="70"/>
      <c r="K53" s="70"/>
      <c r="L53" s="70"/>
      <c r="M53" s="70"/>
      <c r="N53" s="70"/>
      <c r="O53" s="70"/>
      <c r="P53" s="81"/>
    </row>
    <row r="54" spans="1:16" ht="26.4" x14ac:dyDescent="0.25">
      <c r="A54" s="79">
        <f t="shared" si="1"/>
        <v>39</v>
      </c>
      <c r="B54" s="67"/>
      <c r="C54" s="75" t="s">
        <v>47</v>
      </c>
      <c r="D54" s="69" t="s">
        <v>20</v>
      </c>
      <c r="E54" s="65">
        <v>23</v>
      </c>
      <c r="F54" s="70"/>
      <c r="G54" s="70"/>
      <c r="H54" s="70"/>
      <c r="I54" s="70"/>
      <c r="J54" s="70"/>
      <c r="K54" s="70"/>
      <c r="L54" s="70"/>
      <c r="M54" s="70"/>
      <c r="N54" s="70"/>
      <c r="O54" s="70"/>
      <c r="P54" s="81"/>
    </row>
    <row r="55" spans="1:16" x14ac:dyDescent="0.25">
      <c r="A55" s="79">
        <f t="shared" si="1"/>
        <v>40</v>
      </c>
      <c r="B55" s="67"/>
      <c r="C55" s="76" t="s">
        <v>36</v>
      </c>
      <c r="D55" s="69" t="s">
        <v>20</v>
      </c>
      <c r="E55" s="65">
        <v>6</v>
      </c>
      <c r="F55" s="70"/>
      <c r="G55" s="70"/>
      <c r="H55" s="70"/>
      <c r="I55" s="70"/>
      <c r="J55" s="70"/>
      <c r="K55" s="70"/>
      <c r="L55" s="70"/>
      <c r="M55" s="70"/>
      <c r="N55" s="70"/>
      <c r="O55" s="70"/>
      <c r="P55" s="81"/>
    </row>
    <row r="56" spans="1:16" x14ac:dyDescent="0.25">
      <c r="A56" s="79">
        <f t="shared" si="1"/>
        <v>41</v>
      </c>
      <c r="B56" s="67"/>
      <c r="C56" s="76" t="s">
        <v>35</v>
      </c>
      <c r="D56" s="69" t="s">
        <v>20</v>
      </c>
      <c r="E56" s="65">
        <v>1</v>
      </c>
      <c r="F56" s="70"/>
      <c r="G56" s="70"/>
      <c r="H56" s="70"/>
      <c r="I56" s="70"/>
      <c r="J56" s="70"/>
      <c r="K56" s="70"/>
      <c r="L56" s="70"/>
      <c r="M56" s="70"/>
      <c r="N56" s="70"/>
      <c r="O56" s="70"/>
      <c r="P56" s="81"/>
    </row>
    <row r="57" spans="1:16" x14ac:dyDescent="0.25">
      <c r="A57" s="79">
        <f t="shared" si="1"/>
        <v>42</v>
      </c>
      <c r="B57" s="67"/>
      <c r="C57" s="76" t="s">
        <v>33</v>
      </c>
      <c r="D57" s="69" t="s">
        <v>20</v>
      </c>
      <c r="E57" s="65">
        <v>6</v>
      </c>
      <c r="F57" s="70"/>
      <c r="G57" s="70"/>
      <c r="H57" s="70"/>
      <c r="I57" s="70"/>
      <c r="J57" s="70"/>
      <c r="K57" s="70"/>
      <c r="L57" s="70"/>
      <c r="M57" s="70"/>
      <c r="N57" s="70"/>
      <c r="O57" s="70"/>
      <c r="P57" s="81"/>
    </row>
    <row r="58" spans="1:16" x14ac:dyDescent="0.25">
      <c r="A58" s="79">
        <f t="shared" si="1"/>
        <v>43</v>
      </c>
      <c r="B58" s="67"/>
      <c r="C58" s="76" t="s">
        <v>34</v>
      </c>
      <c r="D58" s="69" t="s">
        <v>20</v>
      </c>
      <c r="E58" s="65">
        <v>2</v>
      </c>
      <c r="F58" s="70"/>
      <c r="G58" s="70"/>
      <c r="H58" s="70"/>
      <c r="I58" s="70"/>
      <c r="J58" s="70"/>
      <c r="K58" s="70"/>
      <c r="L58" s="70"/>
      <c r="M58" s="70"/>
      <c r="N58" s="70"/>
      <c r="O58" s="70"/>
      <c r="P58" s="81"/>
    </row>
    <row r="59" spans="1:16" x14ac:dyDescent="0.25">
      <c r="A59" s="79">
        <f t="shared" si="1"/>
        <v>44</v>
      </c>
      <c r="B59" s="67"/>
      <c r="C59" s="75" t="s">
        <v>37</v>
      </c>
      <c r="D59" s="69" t="s">
        <v>20</v>
      </c>
      <c r="E59" s="65">
        <v>1</v>
      </c>
      <c r="F59" s="70"/>
      <c r="G59" s="70"/>
      <c r="H59" s="70"/>
      <c r="I59" s="70"/>
      <c r="J59" s="70"/>
      <c r="K59" s="70"/>
      <c r="L59" s="70"/>
      <c r="M59" s="70"/>
      <c r="N59" s="70"/>
      <c r="O59" s="70"/>
      <c r="P59" s="81"/>
    </row>
    <row r="60" spans="1:16" ht="26.4" x14ac:dyDescent="0.25">
      <c r="A60" s="79">
        <f t="shared" si="1"/>
        <v>45</v>
      </c>
      <c r="B60" s="67"/>
      <c r="C60" s="75" t="s">
        <v>29</v>
      </c>
      <c r="D60" s="69" t="s">
        <v>20</v>
      </c>
      <c r="E60" s="65">
        <v>1</v>
      </c>
      <c r="F60" s="70"/>
      <c r="G60" s="70"/>
      <c r="H60" s="70"/>
      <c r="I60" s="70"/>
      <c r="J60" s="70"/>
      <c r="K60" s="70"/>
      <c r="L60" s="70"/>
      <c r="M60" s="70"/>
      <c r="N60" s="70"/>
      <c r="O60" s="70"/>
      <c r="P60" s="81"/>
    </row>
    <row r="61" spans="1:16" ht="26.4" x14ac:dyDescent="0.25">
      <c r="A61" s="79">
        <f t="shared" si="1"/>
        <v>46</v>
      </c>
      <c r="B61" s="67"/>
      <c r="C61" s="72" t="s">
        <v>44</v>
      </c>
      <c r="D61" s="69"/>
      <c r="E61" s="65"/>
      <c r="F61" s="70"/>
      <c r="G61" s="70"/>
      <c r="H61" s="70"/>
      <c r="I61" s="70"/>
      <c r="J61" s="70"/>
      <c r="K61" s="70"/>
      <c r="L61" s="70"/>
      <c r="M61" s="70"/>
      <c r="N61" s="70"/>
      <c r="O61" s="70"/>
      <c r="P61" s="81"/>
    </row>
    <row r="62" spans="1:16" x14ac:dyDescent="0.25">
      <c r="A62" s="79">
        <f t="shared" si="1"/>
        <v>47</v>
      </c>
      <c r="B62" s="67"/>
      <c r="C62" s="75" t="s">
        <v>27</v>
      </c>
      <c r="D62" s="69" t="s">
        <v>20</v>
      </c>
      <c r="E62" s="65">
        <v>1</v>
      </c>
      <c r="F62" s="70"/>
      <c r="G62" s="70"/>
      <c r="H62" s="70"/>
      <c r="I62" s="70"/>
      <c r="J62" s="70"/>
      <c r="K62" s="70"/>
      <c r="L62" s="70"/>
      <c r="M62" s="70"/>
      <c r="N62" s="70"/>
      <c r="O62" s="70"/>
      <c r="P62" s="81"/>
    </row>
    <row r="63" spans="1:16" ht="39.6" x14ac:dyDescent="0.25">
      <c r="A63" s="79">
        <f t="shared" si="1"/>
        <v>48</v>
      </c>
      <c r="B63" s="67"/>
      <c r="C63" s="75" t="s">
        <v>97</v>
      </c>
      <c r="D63" s="69" t="s">
        <v>23</v>
      </c>
      <c r="E63" s="65">
        <v>20</v>
      </c>
      <c r="F63" s="70"/>
      <c r="G63" s="70"/>
      <c r="H63" s="70"/>
      <c r="I63" s="70"/>
      <c r="J63" s="70"/>
      <c r="K63" s="70"/>
      <c r="L63" s="70"/>
      <c r="M63" s="70"/>
      <c r="N63" s="70"/>
      <c r="O63" s="70"/>
      <c r="P63" s="81"/>
    </row>
    <row r="64" spans="1:16" ht="26.4" x14ac:dyDescent="0.25">
      <c r="A64" s="79">
        <f t="shared" si="1"/>
        <v>49</v>
      </c>
      <c r="B64" s="67"/>
      <c r="C64" s="75" t="s">
        <v>48</v>
      </c>
      <c r="D64" s="69" t="s">
        <v>23</v>
      </c>
      <c r="E64" s="65">
        <v>15</v>
      </c>
      <c r="F64" s="70"/>
      <c r="G64" s="70"/>
      <c r="H64" s="70"/>
      <c r="I64" s="70"/>
      <c r="J64" s="70"/>
      <c r="K64" s="70"/>
      <c r="L64" s="70"/>
      <c r="M64" s="70"/>
      <c r="N64" s="70"/>
      <c r="O64" s="70"/>
      <c r="P64" s="81"/>
    </row>
    <row r="65" spans="1:16" ht="39.6" x14ac:dyDescent="0.25">
      <c r="A65" s="79">
        <f t="shared" si="1"/>
        <v>50</v>
      </c>
      <c r="B65" s="67"/>
      <c r="C65" s="75" t="s">
        <v>28</v>
      </c>
      <c r="D65" s="69" t="s">
        <v>20</v>
      </c>
      <c r="E65" s="65">
        <v>1</v>
      </c>
      <c r="F65" s="70"/>
      <c r="G65" s="70"/>
      <c r="H65" s="70"/>
      <c r="I65" s="70"/>
      <c r="J65" s="70"/>
      <c r="K65" s="70"/>
      <c r="L65" s="70"/>
      <c r="M65" s="70"/>
      <c r="N65" s="70"/>
      <c r="O65" s="70"/>
      <c r="P65" s="81"/>
    </row>
    <row r="66" spans="1:16" ht="39.6" x14ac:dyDescent="0.25">
      <c r="A66" s="79">
        <f t="shared" si="1"/>
        <v>51</v>
      </c>
      <c r="B66" s="67"/>
      <c r="C66" s="75" t="s">
        <v>96</v>
      </c>
      <c r="D66" s="69" t="s">
        <v>20</v>
      </c>
      <c r="E66" s="65">
        <v>1</v>
      </c>
      <c r="F66" s="70"/>
      <c r="G66" s="70"/>
      <c r="H66" s="70"/>
      <c r="I66" s="70"/>
      <c r="J66" s="70"/>
      <c r="K66" s="70"/>
      <c r="L66" s="70"/>
      <c r="M66" s="70"/>
      <c r="N66" s="70"/>
      <c r="O66" s="70"/>
      <c r="P66" s="81"/>
    </row>
    <row r="67" spans="1:16" ht="26.4" x14ac:dyDescent="0.25">
      <c r="A67" s="79">
        <f t="shared" si="1"/>
        <v>52</v>
      </c>
      <c r="B67" s="67"/>
      <c r="C67" s="75" t="s">
        <v>95</v>
      </c>
      <c r="D67" s="69" t="s">
        <v>20</v>
      </c>
      <c r="E67" s="65">
        <v>1</v>
      </c>
      <c r="F67" s="70"/>
      <c r="G67" s="70"/>
      <c r="H67" s="70"/>
      <c r="I67" s="70"/>
      <c r="J67" s="70"/>
      <c r="K67" s="70"/>
      <c r="L67" s="70"/>
      <c r="M67" s="70"/>
      <c r="N67" s="70"/>
      <c r="O67" s="70"/>
      <c r="P67" s="81"/>
    </row>
    <row r="68" spans="1:16" ht="52.8" x14ac:dyDescent="0.25">
      <c r="A68" s="79">
        <v>53</v>
      </c>
      <c r="B68" s="67"/>
      <c r="C68" s="75" t="s">
        <v>94</v>
      </c>
      <c r="D68" s="69" t="s">
        <v>20</v>
      </c>
      <c r="E68" s="65">
        <v>1</v>
      </c>
      <c r="F68" s="70"/>
      <c r="G68" s="70"/>
      <c r="H68" s="70"/>
      <c r="I68" s="70"/>
      <c r="J68" s="70"/>
      <c r="K68" s="70"/>
      <c r="L68" s="70"/>
      <c r="M68" s="70"/>
      <c r="N68" s="70"/>
      <c r="O68" s="70"/>
      <c r="P68" s="81"/>
    </row>
    <row r="69" spans="1:16" ht="26.4" x14ac:dyDescent="0.25">
      <c r="A69" s="79">
        <f t="shared" si="1"/>
        <v>54</v>
      </c>
      <c r="B69" s="67"/>
      <c r="C69" s="75" t="s">
        <v>68</v>
      </c>
      <c r="D69" s="69" t="s">
        <v>20</v>
      </c>
      <c r="E69" s="65">
        <v>1</v>
      </c>
      <c r="F69" s="70"/>
      <c r="G69" s="70"/>
      <c r="H69" s="70"/>
      <c r="I69" s="70"/>
      <c r="J69" s="70"/>
      <c r="K69" s="70"/>
      <c r="L69" s="70"/>
      <c r="M69" s="70"/>
      <c r="N69" s="70"/>
      <c r="O69" s="70"/>
      <c r="P69" s="81"/>
    </row>
    <row r="70" spans="1:16" x14ac:dyDescent="0.25">
      <c r="A70" s="79">
        <f t="shared" si="1"/>
        <v>55</v>
      </c>
      <c r="B70" s="67"/>
      <c r="C70" s="75" t="s">
        <v>25</v>
      </c>
      <c r="D70" s="69" t="s">
        <v>20</v>
      </c>
      <c r="E70" s="65">
        <v>1</v>
      </c>
      <c r="F70" s="70"/>
      <c r="G70" s="70"/>
      <c r="H70" s="70"/>
      <c r="I70" s="70"/>
      <c r="J70" s="70"/>
      <c r="K70" s="70"/>
      <c r="L70" s="70"/>
      <c r="M70" s="70"/>
      <c r="N70" s="70"/>
      <c r="O70" s="70"/>
      <c r="P70" s="81"/>
    </row>
    <row r="71" spans="1:16" x14ac:dyDescent="0.25">
      <c r="A71" s="79">
        <v>55</v>
      </c>
      <c r="B71" s="67"/>
      <c r="C71" s="72" t="s">
        <v>26</v>
      </c>
      <c r="D71" s="69"/>
      <c r="E71" s="65"/>
      <c r="F71" s="70"/>
      <c r="G71" s="70"/>
      <c r="H71" s="70"/>
      <c r="I71" s="70"/>
      <c r="J71" s="70"/>
      <c r="K71" s="70"/>
      <c r="L71" s="70"/>
      <c r="M71" s="70"/>
      <c r="N71" s="70"/>
      <c r="O71" s="70"/>
      <c r="P71" s="81"/>
    </row>
    <row r="72" spans="1:16" x14ac:dyDescent="0.25">
      <c r="A72" s="79">
        <f t="shared" ref="A72" si="2">A71+1</f>
        <v>56</v>
      </c>
      <c r="B72" s="67"/>
      <c r="C72" s="75" t="s">
        <v>66</v>
      </c>
      <c r="D72" s="69" t="s">
        <v>20</v>
      </c>
      <c r="E72" s="65">
        <v>1</v>
      </c>
      <c r="F72" s="70"/>
      <c r="G72" s="70"/>
      <c r="H72" s="70"/>
      <c r="I72" s="70"/>
      <c r="J72" s="70"/>
      <c r="K72" s="70"/>
      <c r="L72" s="70"/>
      <c r="M72" s="70"/>
      <c r="N72" s="70"/>
      <c r="O72" s="70"/>
      <c r="P72" s="81"/>
    </row>
    <row r="73" spans="1:16" s="22" customFormat="1" ht="13.8" thickBot="1" x14ac:dyDescent="0.3">
      <c r="A73" s="163" t="s">
        <v>62</v>
      </c>
      <c r="B73" s="164"/>
      <c r="C73" s="164"/>
      <c r="D73" s="164"/>
      <c r="E73" s="164"/>
      <c r="F73" s="164"/>
      <c r="G73" s="164"/>
      <c r="H73" s="164"/>
      <c r="I73" s="164"/>
      <c r="J73" s="164"/>
      <c r="K73" s="82"/>
      <c r="L73" s="83"/>
      <c r="M73" s="83"/>
      <c r="N73" s="83"/>
      <c r="O73" s="83"/>
      <c r="P73" s="84"/>
    </row>
    <row r="74" spans="1:16" s="22" customFormat="1" x14ac:dyDescent="0.25">
      <c r="A74" s="53"/>
      <c r="B74" s="53"/>
      <c r="C74" s="53"/>
      <c r="D74" s="53"/>
      <c r="E74" s="53"/>
      <c r="F74" s="53"/>
      <c r="G74" s="53"/>
      <c r="H74" s="53"/>
      <c r="I74" s="53"/>
      <c r="J74" s="53"/>
      <c r="K74" s="54"/>
      <c r="L74" s="55"/>
      <c r="M74" s="55"/>
      <c r="N74" s="55"/>
      <c r="O74" s="55"/>
      <c r="P74" s="56"/>
    </row>
    <row r="75" spans="1:16" s="22" customFormat="1" x14ac:dyDescent="0.25">
      <c r="A75" s="53"/>
      <c r="B75" s="53"/>
      <c r="C75" s="53"/>
      <c r="D75" s="53"/>
      <c r="E75" s="53"/>
      <c r="F75" s="53"/>
      <c r="G75" s="53"/>
      <c r="H75" s="53"/>
      <c r="I75" s="53"/>
      <c r="J75" s="53"/>
      <c r="K75" s="54"/>
      <c r="L75" s="55"/>
      <c r="M75" s="55"/>
      <c r="N75" s="55"/>
      <c r="O75" s="55"/>
      <c r="P75" s="56"/>
    </row>
    <row r="76" spans="1:16" s="22" customFormat="1" x14ac:dyDescent="0.25">
      <c r="D76" s="23"/>
      <c r="F76" s="23"/>
      <c r="G76" s="23"/>
      <c r="H76" s="23"/>
      <c r="I76" s="23"/>
      <c r="J76" s="23"/>
      <c r="K76" s="23"/>
      <c r="L76" s="23"/>
      <c r="M76" s="23"/>
      <c r="N76" s="23"/>
      <c r="O76" s="23"/>
      <c r="P76" s="23"/>
    </row>
    <row r="77" spans="1:16" s="22" customFormat="1" x14ac:dyDescent="0.25">
      <c r="A77" s="22" t="s">
        <v>101</v>
      </c>
      <c r="B77" s="24"/>
      <c r="C77" s="25"/>
      <c r="D77" s="23"/>
      <c r="F77" s="23"/>
      <c r="G77" s="4"/>
      <c r="H77" s="26"/>
      <c r="I77" s="26" t="s">
        <v>102</v>
      </c>
      <c r="J77" s="26"/>
      <c r="K77" s="26"/>
      <c r="L77" s="26"/>
      <c r="M77" s="23"/>
      <c r="N77" s="23"/>
      <c r="O77" s="23"/>
      <c r="P77" s="23"/>
    </row>
    <row r="78" spans="1:16" s="22" customFormat="1" x14ac:dyDescent="0.25">
      <c r="B78" s="24"/>
      <c r="C78" s="16"/>
      <c r="D78" s="23"/>
      <c r="F78" s="23"/>
      <c r="G78" s="4"/>
      <c r="H78" s="23"/>
      <c r="I78" s="23"/>
      <c r="J78" s="12"/>
      <c r="K78" s="23"/>
      <c r="L78" s="23"/>
      <c r="M78" s="23"/>
      <c r="N78" s="23"/>
      <c r="O78" s="23"/>
      <c r="P78" s="23"/>
    </row>
    <row r="79" spans="1:16" s="22" customFormat="1" x14ac:dyDescent="0.25">
      <c r="B79" s="24"/>
      <c r="C79" s="18"/>
      <c r="D79" s="27"/>
      <c r="E79" s="28"/>
      <c r="F79" s="29"/>
      <c r="G79" s="4"/>
      <c r="H79" s="30"/>
      <c r="I79" s="30"/>
      <c r="J79" s="30"/>
      <c r="K79" s="30"/>
      <c r="L79" s="30"/>
      <c r="M79" s="30"/>
      <c r="N79" s="30"/>
      <c r="O79" s="30"/>
      <c r="P79" s="30"/>
    </row>
    <row r="80" spans="1:16" s="22" customFormat="1" x14ac:dyDescent="0.25">
      <c r="B80" s="24"/>
      <c r="C80" s="18"/>
      <c r="D80" s="27"/>
      <c r="E80" s="28"/>
      <c r="F80" s="29"/>
      <c r="G80" s="28"/>
      <c r="H80" s="30"/>
      <c r="I80" s="30"/>
      <c r="J80" s="30"/>
      <c r="K80" s="30"/>
      <c r="L80" s="30"/>
      <c r="M80" s="30"/>
      <c r="N80" s="30"/>
      <c r="O80" s="30"/>
      <c r="P80" s="30"/>
    </row>
    <row r="81" spans="1:16" s="22" customFormat="1" x14ac:dyDescent="0.25">
      <c r="A81" s="43"/>
      <c r="B81" s="29"/>
      <c r="C81" s="31"/>
      <c r="D81" s="27"/>
      <c r="E81" s="28"/>
      <c r="F81" s="29"/>
      <c r="G81" s="28"/>
      <c r="H81" s="30"/>
      <c r="I81" s="30"/>
      <c r="J81" s="30"/>
      <c r="K81" s="30"/>
      <c r="L81" s="30"/>
      <c r="M81" s="30"/>
      <c r="N81" s="30"/>
      <c r="O81" s="30"/>
      <c r="P81" s="30"/>
    </row>
    <row r="82" spans="1:16" s="22" customFormat="1" x14ac:dyDescent="0.25">
      <c r="A82" s="43"/>
      <c r="B82" s="29"/>
      <c r="C82" s="18"/>
      <c r="D82" s="27"/>
      <c r="E82" s="28"/>
      <c r="F82" s="29"/>
      <c r="G82" s="28"/>
      <c r="H82" s="30"/>
      <c r="I82" s="30"/>
      <c r="J82" s="30"/>
      <c r="K82" s="30"/>
      <c r="L82" s="30"/>
      <c r="M82" s="30"/>
      <c r="N82" s="30"/>
      <c r="O82" s="30"/>
      <c r="P82" s="30"/>
    </row>
    <row r="83" spans="1:16" s="22" customFormat="1" x14ac:dyDescent="0.25">
      <c r="A83" s="29"/>
      <c r="B83" s="29"/>
      <c r="C83" s="18"/>
      <c r="D83" s="27"/>
      <c r="E83" s="28"/>
      <c r="F83" s="29"/>
      <c r="G83" s="28"/>
      <c r="H83" s="30"/>
      <c r="I83" s="30"/>
      <c r="J83" s="30"/>
      <c r="K83" s="30"/>
      <c r="L83" s="30"/>
      <c r="M83" s="30"/>
      <c r="N83" s="30"/>
      <c r="O83" s="30"/>
      <c r="P83" s="30"/>
    </row>
  </sheetData>
  <mergeCells count="18">
    <mergeCell ref="A73:J73"/>
    <mergeCell ref="A9:F9"/>
    <mergeCell ref="M9:P9"/>
    <mergeCell ref="M11:P11"/>
    <mergeCell ref="A13:A14"/>
    <mergeCell ref="B13:B14"/>
    <mergeCell ref="C13:C14"/>
    <mergeCell ref="D13:D14"/>
    <mergeCell ref="E13:E14"/>
    <mergeCell ref="F13:K13"/>
    <mergeCell ref="L13:P13"/>
    <mergeCell ref="A5:O5"/>
    <mergeCell ref="A6:O6"/>
    <mergeCell ref="A7:P7"/>
    <mergeCell ref="A1:P1"/>
    <mergeCell ref="A3:P3"/>
    <mergeCell ref="C4:P4"/>
    <mergeCell ref="A2:P2"/>
  </mergeCells>
  <pageMargins left="0.31496062992125984" right="0.31496062992125984" top="1.0236220472440944" bottom="0.43307086614173229" header="0.51181102362204722" footer="0.15748031496062992"/>
  <pageSetup paperSize="9" scale="71" fitToHeight="0" orientation="landscape" blackAndWhite="1" horizontalDpi="4294967292" verticalDpi="360" r:id="rId1"/>
  <headerFooter alignWithMargins="0">
    <oddFooter>&amp;R&amp;"Times New Roman,Regular"&amp;P. lapa no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Kopsavilkuma aprēķins </vt:lpstr>
      <vt:lpstr>Miera iela 6-19</vt:lpstr>
      <vt:lpstr>'Miera iela 6-19'!Drukas_apgabals</vt:lpstr>
      <vt:lpstr>'Miera iela 6-19'!Drukāt_virsrakstus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BAZIS_LV</dc:creator>
  <cp:lastModifiedBy>Kristīne Bruzinska</cp:lastModifiedBy>
  <cp:lastPrinted>2023-10-26T01:46:03Z</cp:lastPrinted>
  <dcterms:created xsi:type="dcterms:W3CDTF">2019-07-23T23:05:09Z</dcterms:created>
  <dcterms:modified xsi:type="dcterms:W3CDTF">2025-06-26T05:55:28Z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imCT.Renderer.Visible">
    <vt:lpwstr>false</vt:lpwstr>
  </property>
  <property fmtid="{D5CDD505-2E9C-101B-9397-08002B2CF9AE}" pid="3" name="BimCT.ModelTree.Visible">
    <vt:lpwstr>false</vt:lpwstr>
  </property>
  <property fmtid="{D5CDD505-2E9C-101B-9397-08002B2CF9AE}" pid="4" name="BimCT.Renderer.XRay">
    <vt:lpwstr>true</vt:lpwstr>
  </property>
  <property fmtid="{D5CDD505-2E9C-101B-9397-08002B2CF9AE}" pid="5" name="BimCT.Renderer.Width">
    <vt:lpwstr>600</vt:lpwstr>
  </property>
  <property fmtid="{D5CDD505-2E9C-101B-9397-08002B2CF9AE}" pid="6" name="BimCT.Renderer.DockPosition">
    <vt:lpwstr>2</vt:lpwstr>
  </property>
  <property fmtid="{D5CDD505-2E9C-101B-9397-08002B2CF9AE}" pid="7" name="BimCT.Renderer.ShadingMode">
    <vt:lpwstr>5</vt:lpwstr>
  </property>
  <property fmtid="{D5CDD505-2E9C-101B-9397-08002B2CF9AE}" pid="8" name="BimCT.ModelTree.Height">
    <vt:lpwstr>1019</vt:lpwstr>
  </property>
  <property fmtid="{D5CDD505-2E9C-101B-9397-08002B2CF9AE}" pid="9" name="BimCT.Renderer.Enhanced.Silhouettes">
    <vt:lpwstr>false</vt:lpwstr>
  </property>
  <property fmtid="{D5CDD505-2E9C-101B-9397-08002B2CF9AE}" pid="10" name="BimCT.Renderer.Height">
    <vt:lpwstr>1019</vt:lpwstr>
  </property>
  <property fmtid="{D5CDD505-2E9C-101B-9397-08002B2CF9AE}" pid="11" name="BimCT.Schema.Version">
    <vt:lpwstr>1.0</vt:lpwstr>
  </property>
  <property fmtid="{D5CDD505-2E9C-101B-9397-08002B2CF9AE}" pid="12" name="BimCT.ShowFPS">
    <vt:lpwstr>false</vt:lpwstr>
  </property>
  <property fmtid="{D5CDD505-2E9C-101B-9397-08002B2CF9AE}" pid="13" name="BimCT.ModelTree.Width">
    <vt:lpwstr>500</vt:lpwstr>
  </property>
  <property fmtid="{D5CDD505-2E9C-101B-9397-08002B2CF9AE}" pid="14" name="BimCT.Database.Id">
    <vt:lpwstr>637f0d67-a4ca-494d-a7a9-4e211ecf31a1</vt:lpwstr>
  </property>
  <property fmtid="{D5CDD505-2E9C-101B-9397-08002B2CF9AE}" pid="15" name="BimCT.ModelTree.DockPosition">
    <vt:lpwstr>0</vt:lpwstr>
  </property>
</Properties>
</file>