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64 Elektromontāžas darbi Sabiles pamatskolas dizaina un tehnoloģiju klasē\"/>
    </mc:Choice>
  </mc:AlternateContent>
  <bookViews>
    <workbookView xWindow="0" yWindow="0" windowWidth="28800" windowHeight="11700"/>
  </bookViews>
  <sheets>
    <sheet name="Darbmācības kab. 1.st.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L23" i="2"/>
  <c r="H23" i="2"/>
  <c r="M23" i="2" s="1"/>
  <c r="J23" i="2" l="1"/>
  <c r="O23" i="2" s="1"/>
  <c r="P23" i="2" s="1"/>
  <c r="N22" i="2"/>
  <c r="L22" i="2"/>
  <c r="H22" i="2"/>
  <c r="M22" i="2" s="1"/>
  <c r="N20" i="2"/>
  <c r="L20" i="2"/>
  <c r="H20" i="2"/>
  <c r="M20" i="2" s="1"/>
  <c r="N18" i="2"/>
  <c r="L18" i="2"/>
  <c r="H18" i="2"/>
  <c r="M18" i="2" s="1"/>
  <c r="N25" i="2"/>
  <c r="L25" i="2"/>
  <c r="H25" i="2"/>
  <c r="M25" i="2" s="1"/>
  <c r="N24" i="2"/>
  <c r="L24" i="2"/>
  <c r="H24" i="2"/>
  <c r="M24" i="2" s="1"/>
  <c r="N21" i="2"/>
  <c r="L21" i="2"/>
  <c r="H21" i="2"/>
  <c r="M21" i="2" s="1"/>
  <c r="N19" i="2"/>
  <c r="L19" i="2"/>
  <c r="H19" i="2"/>
  <c r="M19" i="2" s="1"/>
  <c r="N17" i="2"/>
  <c r="L17" i="2"/>
  <c r="H17" i="2"/>
  <c r="M17" i="2" s="1"/>
  <c r="N16" i="2"/>
  <c r="L16" i="2"/>
  <c r="H16" i="2"/>
  <c r="M16" i="2" s="1"/>
  <c r="N15" i="2"/>
  <c r="L15" i="2"/>
  <c r="H15" i="2"/>
  <c r="M15" i="2" s="1"/>
  <c r="N14" i="2"/>
  <c r="L14" i="2"/>
  <c r="H14" i="2"/>
  <c r="M14" i="2" s="1"/>
  <c r="J20" i="2" l="1"/>
  <c r="O20" i="2" s="1"/>
  <c r="P20" i="2" s="1"/>
  <c r="J22" i="2"/>
  <c r="O22" i="2" s="1"/>
  <c r="K23" i="2"/>
  <c r="P22" i="2"/>
  <c r="K22" i="2"/>
  <c r="K20" i="2"/>
  <c r="L33" i="2"/>
  <c r="J14" i="2"/>
  <c r="O14" i="2" s="1"/>
  <c r="J18" i="2"/>
  <c r="O18" i="2" s="1"/>
  <c r="P18" i="2" s="1"/>
  <c r="N33" i="2"/>
  <c r="N34" i="2" s="1"/>
  <c r="N35" i="2" s="1"/>
  <c r="J15" i="2"/>
  <c r="O15" i="2" s="1"/>
  <c r="J16" i="2"/>
  <c r="O16" i="2" s="1"/>
  <c r="P16" i="2" s="1"/>
  <c r="J17" i="2"/>
  <c r="O17" i="2" s="1"/>
  <c r="P17" i="2" s="1"/>
  <c r="J19" i="2"/>
  <c r="O19" i="2" s="1"/>
  <c r="P19" i="2" s="1"/>
  <c r="J21" i="2"/>
  <c r="O21" i="2" s="1"/>
  <c r="P21" i="2" s="1"/>
  <c r="J24" i="2"/>
  <c r="O24" i="2" s="1"/>
  <c r="P24" i="2" s="1"/>
  <c r="K18" i="2"/>
  <c r="J25" i="2"/>
  <c r="O25" i="2" s="1"/>
  <c r="P15" i="2"/>
  <c r="M33" i="2"/>
  <c r="K15" i="2"/>
  <c r="K17" i="2" l="1"/>
  <c r="K21" i="2"/>
  <c r="K24" i="2"/>
  <c r="K19" i="2"/>
  <c r="K16" i="2"/>
  <c r="O33" i="2"/>
  <c r="O35" i="2" s="1"/>
  <c r="K25" i="2"/>
  <c r="P25" i="2"/>
  <c r="M35" i="2"/>
  <c r="P33" i="2" l="1"/>
  <c r="P35" i="2"/>
  <c r="P38" i="2" s="1"/>
  <c r="P36" i="2" l="1"/>
  <c r="P37" i="2" s="1"/>
  <c r="P39" i="2" l="1"/>
</calcChain>
</file>

<file path=xl/sharedStrings.xml><?xml version="1.0" encoding="utf-8"?>
<sst xmlns="http://schemas.openxmlformats.org/spreadsheetml/2006/main" count="76" uniqueCount="55">
  <si>
    <t>Nr. p. k.</t>
  </si>
  <si>
    <t>Darba nosaukums (apraksts)</t>
  </si>
  <si>
    <t>Tips vai marka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</si>
  <si>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</si>
  <si>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</si>
  <si>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</si>
  <si>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</si>
  <si>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</si>
  <si>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</si>
  <si>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</si>
  <si>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Mehānismi (EUR)</t>
  </si>
  <si>
    <t>Kopā (EUR)</t>
  </si>
  <si>
    <t>Darbietilpība (c/h)</t>
  </si>
  <si>
    <t>Summa (EUR)</t>
  </si>
  <si>
    <t>gab</t>
  </si>
  <si>
    <t>materiālu, grunts apmaiņas un būvgružu transporta izdevumi:</t>
  </si>
  <si>
    <t>Tiešās izmaksas kopā EUR</t>
  </si>
  <si>
    <t>Virsizdevumi (</t>
  </si>
  <si>
    <t>)</t>
  </si>
  <si>
    <t>t.sk.darba aizsardzība (</t>
  </si>
  <si>
    <t>Peļņa (</t>
  </si>
  <si>
    <t>Pavisam kopā</t>
  </si>
  <si>
    <t>PVN</t>
  </si>
  <si>
    <t>Kopā ar PVN</t>
  </si>
  <si>
    <t>Tāme sastādīta:</t>
  </si>
  <si>
    <t xml:space="preserve">Izpildītājs: </t>
  </si>
  <si>
    <t>Tāmes izmaksas (EUR):</t>
  </si>
  <si>
    <t>Tiešās izmaksas kopā, t. sk. darba devēja sociālais nodoklis (23,59%):</t>
  </si>
  <si>
    <t>Būvizstrādājumi (EUR)</t>
  </si>
  <si>
    <t>m</t>
  </si>
  <si>
    <t>Instalācijas kabelis (N)YM-J 3x1.5mm² balts (NKT);</t>
  </si>
  <si>
    <t>Instalācijas kabelis (N)YM-J 3x2.5mm² balts (NKT 200);</t>
  </si>
  <si>
    <t>Instalācijas kabelis (N)YM-J 5x2.5mm² balts (NKT);</t>
  </si>
  <si>
    <t>Gluda caurule D=20mm 320N 3m/111m gaiši pelāka (EVOPIPES);</t>
  </si>
  <si>
    <t>Gofrēta caurule ar stiepli D=16mm 320N (KOPOS);</t>
  </si>
  <si>
    <t>Gofrēta caurule ar stiepli D=20mm 320N (KOPOS);</t>
  </si>
  <si>
    <t>Nozarkārba v/a ( KOPOS);</t>
  </si>
  <si>
    <t xml:space="preserve"> Sadalne v/a 36mod (3x12mod) balta ar c/d IP41IK 08 (ABB);</t>
  </si>
  <si>
    <t>Noplūdes strāvas autom. slēdzis 4P 40A 300Maac-t (SCHNEIDER ELECTRIC 1 gabals);</t>
  </si>
  <si>
    <t>Automātiskais slēdzis 3P C40A 6kA (SCHNEIDER
ELECTRIC 1 gabals);</t>
  </si>
  <si>
    <t>Automātslēdzis 1P C10A 6kA (SCHNEIDER
ELECTRIC);</t>
  </si>
  <si>
    <t>Automātslēdzis 1P C16A 6kA (SCHNEIDER
ELECTRIC);</t>
  </si>
  <si>
    <t>Savienojošā klemme 3v Wago (WAGO );</t>
  </si>
  <si>
    <t>Kombinētā kontaktligzda v/a 3P+N+E 16A400V+ Schucko 230V IP44 (IDE);</t>
  </si>
  <si>
    <t>Divu taustiņu slēdzis (1+1)v/a balts IP44 CEDAR Plus (SCHNEID ERELECTRIC 2 gabali);</t>
  </si>
  <si>
    <t>LED gaismeklis v/a 44W 4800lm 4000K IP65 1200 mm (PHILIPS 12 gabali);</t>
  </si>
  <si>
    <t>komplekts</t>
  </si>
  <si>
    <t>Demontāža;</t>
  </si>
  <si>
    <t>Palīgmateriāli, to montāža.</t>
  </si>
  <si>
    <t xml:space="preserve"> Tehniskā specifikācija</t>
  </si>
  <si>
    <t>Pasūtītājs: Sabiles pamatskola, Ventspils iela 17A, Sabile,Talsu nov. LV3294</t>
  </si>
  <si>
    <t>Būves nosaukums: Elektromontāža</t>
  </si>
  <si>
    <t>Objekta adrese:Sabiles pamatskolas dizaina un tehnoloģiju kabinets. 1. stāvs</t>
  </si>
  <si>
    <t>2.pielikums</t>
  </si>
  <si>
    <t>Cenu aptaujai “Elektromontāžas darbi Sabiles pamatskolas dizaina un tehnoloģiju klasē”,
 identifikācijas Nr. TNPz 2025/64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</si>
</sst>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.0%"/>
  </numFmts>
  <fonts count="2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Mangal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ill="0" applyBorder="0" applyAlignment="0" applyProtection="0"/>
    <xf numFmtId="0" fontId="7" fillId="0" borderId="0"/>
    <xf numFmtId="0" fontId="7" fillId="0" borderId="0"/>
    <xf numFmtId="0" fontId="2" fillId="0" borderId="0"/>
  </cellStyleXfs>
  <cellXfs count="113">
    <xf numFmtId="0" fontId="0" fillId="0" borderId="0" xfId="0"/>
    <xf numFmtId="0" fontId="3" fillId="0" borderId="4" xfId="2" applyFont="1" applyFill="1" applyBorder="1" applyAlignment="1">
      <alignment horizontal="center" vertical="center" textRotation="90" wrapText="1"/>
    </xf>
    <xf numFmtId="0" fontId="4" fillId="0" borderId="2" xfId="3" applyFont="1" applyFill="1" applyBorder="1" applyAlignment="1">
      <alignment horizontal="center" vertical="center"/>
    </xf>
    <xf numFmtId="164" fontId="6" fillId="0" borderId="2" xfId="4" applyFont="1" applyFill="1" applyBorder="1" applyAlignment="1" applyProtection="1">
      <alignment wrapText="1"/>
    </xf>
    <xf numFmtId="0" fontId="8" fillId="0" borderId="2" xfId="5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left" vertical="center" wrapText="1"/>
    </xf>
    <xf numFmtId="2" fontId="6" fillId="0" borderId="2" xfId="6" applyNumberFormat="1" applyFont="1" applyFill="1" applyBorder="1" applyAlignment="1">
      <alignment horizontal="center" vertical="center" wrapText="1"/>
    </xf>
    <xf numFmtId="164" fontId="6" fillId="0" borderId="1" xfId="4" applyFont="1" applyFill="1" applyBorder="1" applyAlignment="1" applyProtection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11" fillId="0" borderId="0" xfId="2" applyNumberFormat="1" applyFont="1" applyFill="1" applyBorder="1" applyAlignment="1">
      <alignment horizontal="left" vertical="top"/>
    </xf>
    <xf numFmtId="0" fontId="6" fillId="0" borderId="0" xfId="2" applyNumberFormat="1" applyFont="1" applyFill="1" applyBorder="1" applyAlignment="1">
      <alignment horizontal="right"/>
    </xf>
    <xf numFmtId="0" fontId="12" fillId="0" borderId="0" xfId="6" applyFont="1" applyFill="1"/>
    <xf numFmtId="2" fontId="9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right" vertical="center"/>
    </xf>
    <xf numFmtId="9" fontId="13" fillId="0" borderId="7" xfId="0" applyNumberFormat="1" applyFont="1" applyFill="1" applyBorder="1" applyAlignment="1">
      <alignment horizontal="right" vertical="center"/>
    </xf>
    <xf numFmtId="4" fontId="9" fillId="0" borderId="8" xfId="0" applyNumberFormat="1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10" fillId="0" borderId="15" xfId="0" applyNumberFormat="1" applyFont="1" applyFill="1" applyBorder="1" applyAlignment="1">
      <alignment horizontal="center"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9" fontId="6" fillId="0" borderId="1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right" vertical="center"/>
    </xf>
    <xf numFmtId="165" fontId="15" fillId="0" borderId="18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6" fillId="0" borderId="21" xfId="0" applyFont="1" applyFill="1" applyBorder="1"/>
    <xf numFmtId="0" fontId="6" fillId="0" borderId="18" xfId="0" applyFont="1" applyFill="1" applyBorder="1"/>
    <xf numFmtId="0" fontId="6" fillId="0" borderId="18" xfId="0" applyFont="1" applyFill="1" applyBorder="1" applyAlignment="1">
      <alignment horizontal="right"/>
    </xf>
    <xf numFmtId="9" fontId="6" fillId="0" borderId="2" xfId="1" applyFont="1" applyFill="1" applyBorder="1" applyAlignment="1" applyProtection="1"/>
    <xf numFmtId="0" fontId="11" fillId="0" borderId="19" xfId="0" applyFont="1" applyFill="1" applyBorder="1" applyAlignment="1">
      <alignment horizontal="right"/>
    </xf>
    <xf numFmtId="4" fontId="11" fillId="0" borderId="2" xfId="0" applyNumberFormat="1" applyFont="1" applyFill="1" applyBorder="1"/>
    <xf numFmtId="0" fontId="6" fillId="0" borderId="2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2" fontId="6" fillId="0" borderId="1" xfId="6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/>
    <xf numFmtId="0" fontId="4" fillId="0" borderId="1" xfId="3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 vertical="center"/>
    </xf>
    <xf numFmtId="0" fontId="10" fillId="0" borderId="0" xfId="6" applyNumberFormat="1" applyFont="1" applyFill="1" applyBorder="1" applyAlignment="1">
      <alignment horizontal="right" vertical="center"/>
    </xf>
    <xf numFmtId="4" fontId="9" fillId="0" borderId="0" xfId="6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4" fontId="10" fillId="0" borderId="27" xfId="0" applyNumberFormat="1" applyFont="1" applyFill="1" applyBorder="1" applyAlignment="1">
      <alignment horizontal="right" vertical="center"/>
    </xf>
    <xf numFmtId="4" fontId="9" fillId="0" borderId="28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9" xfId="0" applyNumberFormat="1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164" fontId="6" fillId="0" borderId="25" xfId="4" applyFont="1" applyFill="1" applyBorder="1" applyAlignment="1" applyProtection="1">
      <alignment wrapText="1"/>
    </xf>
    <xf numFmtId="0" fontId="8" fillId="0" borderId="25" xfId="5" applyFont="1" applyFill="1" applyBorder="1" applyAlignment="1">
      <alignment horizontal="center" vertical="center" wrapText="1"/>
    </xf>
    <xf numFmtId="0" fontId="6" fillId="0" borderId="25" xfId="6" applyFont="1" applyFill="1" applyBorder="1" applyAlignment="1">
      <alignment horizontal="left" vertical="center" wrapText="1"/>
    </xf>
    <xf numFmtId="0" fontId="6" fillId="0" borderId="25" xfId="6" applyFont="1" applyFill="1" applyBorder="1" applyAlignment="1">
      <alignment horizontal="center" vertical="center" wrapText="1"/>
    </xf>
    <xf numFmtId="2" fontId="6" fillId="0" borderId="25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textRotation="90" wrapText="1"/>
    </xf>
    <xf numFmtId="0" fontId="11" fillId="0" borderId="5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 textRotation="90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textRotation="90"/>
    </xf>
    <xf numFmtId="0" fontId="3" fillId="0" borderId="4" xfId="2" applyFont="1" applyFill="1" applyBorder="1" applyAlignment="1">
      <alignment horizontal="center" vertical="center" textRotation="90"/>
    </xf>
    <xf numFmtId="0" fontId="16" fillId="0" borderId="0" xfId="7" applyFont="1" applyFill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4" fillId="0" borderId="0" xfId="7" applyFont="1" applyFill="1" applyAlignment="1">
      <alignment horizontal="center"/>
    </xf>
    <xf numFmtId="0" fontId="19" fillId="0" borderId="0" xfId="7" applyFont="1" applyFill="1" applyBorder="1" applyAlignment="1">
      <alignment horizontal="center"/>
    </xf>
    <xf numFmtId="0" fontId="4" fillId="0" borderId="0" xfId="7" applyFont="1" applyFill="1"/>
    <xf numFmtId="0" fontId="20" fillId="0" borderId="0" xfId="7" applyFont="1" applyFill="1" applyAlignment="1">
      <alignment horizontal="center"/>
    </xf>
    <xf numFmtId="0" fontId="16" fillId="0" borderId="0" xfId="7" applyFont="1" applyFill="1" applyAlignment="1">
      <alignment horizontal="right"/>
    </xf>
    <xf numFmtId="0" fontId="16" fillId="0" borderId="0" xfId="7" applyFont="1" applyFill="1" applyBorder="1" applyAlignment="1"/>
    <xf numFmtId="0" fontId="16" fillId="0" borderId="0" xfId="7" applyFont="1" applyFill="1" applyBorder="1" applyAlignment="1">
      <alignment horizontal="right" vertical="center"/>
    </xf>
    <xf numFmtId="0" fontId="16" fillId="0" borderId="0" xfId="7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right" vertical="center"/>
    </xf>
    <xf numFmtId="2" fontId="8" fillId="0" borderId="0" xfId="2" applyNumberFormat="1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 wrapText="1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center" vertical="center" wrapText="1"/>
    </xf>
    <xf numFmtId="14" fontId="16" fillId="0" borderId="18" xfId="7" applyNumberFormat="1" applyFont="1" applyFill="1" applyBorder="1" applyAlignment="1">
      <alignment horizontal="center" vertical="center" wrapText="1"/>
    </xf>
    <xf numFmtId="2" fontId="22" fillId="0" borderId="0" xfId="2" applyNumberFormat="1" applyFont="1" applyFill="1" applyBorder="1" applyAlignment="1">
      <alignment horizontal="left" vertical="center"/>
    </xf>
    <xf numFmtId="2" fontId="8" fillId="0" borderId="0" xfId="2" applyNumberFormat="1" applyFont="1" applyFill="1" applyBorder="1" applyAlignment="1">
      <alignment vertical="center"/>
    </xf>
    <xf numFmtId="4" fontId="9" fillId="0" borderId="26" xfId="0" applyNumberFormat="1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</cellXfs>
  <cellStyles count="8">
    <cellStyle name="Comma_Sheet1" xfId="4"/>
    <cellStyle name="Excel Built-in Normal 2" xfId="5"/>
    <cellStyle name="Excel Built-in Normal 3" xfId="6"/>
    <cellStyle name="Normal_tāme roja DABASZINĪBAS JF" xfId="2"/>
    <cellStyle name="Parasts" xfId="0" builtinId="0"/>
    <cellStyle name="Parasts 2" xfId="7"/>
    <cellStyle name="Parasts 3" xfId="3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A2" sqref="A2:P2"/>
    </sheetView>
  </sheetViews>
  <sheetFormatPr defaultRowHeight="13.8"/>
  <cols>
    <col min="1" max="1" width="8.88671875" style="78"/>
    <col min="2" max="2" width="37.109375" style="78" customWidth="1"/>
    <col min="3" max="12" width="8.88671875" style="78"/>
    <col min="13" max="13" width="11.33203125" style="78" bestFit="1" customWidth="1"/>
    <col min="14" max="16384" width="8.88671875" style="78"/>
  </cols>
  <sheetData>
    <row r="1" spans="1:16">
      <c r="A1" s="110" t="s">
        <v>53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25.2" customHeight="1">
      <c r="A2" s="112" t="s">
        <v>54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17.399999999999999">
      <c r="A3" s="80"/>
      <c r="B3" s="80"/>
      <c r="C3" s="80"/>
      <c r="D3" s="80"/>
      <c r="E3" s="80"/>
      <c r="F3" s="81" t="s">
        <v>49</v>
      </c>
      <c r="G3" s="81"/>
      <c r="H3" s="81"/>
      <c r="I3" s="81"/>
      <c r="J3" s="81"/>
      <c r="K3" s="80"/>
      <c r="L3" s="80"/>
      <c r="M3" s="80"/>
      <c r="N3" s="80"/>
      <c r="O3" s="80"/>
      <c r="P3" s="82"/>
    </row>
    <row r="4" spans="1:16" ht="18">
      <c r="A4" s="80"/>
      <c r="B4" s="80"/>
      <c r="C4" s="80"/>
      <c r="D4" s="80"/>
      <c r="E4" s="80"/>
      <c r="F4" s="83"/>
      <c r="G4" s="80"/>
      <c r="H4" s="80"/>
      <c r="I4" s="80"/>
      <c r="J4" s="80"/>
      <c r="K4" s="80"/>
      <c r="L4" s="80"/>
      <c r="M4" s="80"/>
      <c r="N4" s="80"/>
      <c r="O4" s="80"/>
      <c r="P4" s="82"/>
    </row>
    <row r="5" spans="1:16" ht="15.6">
      <c r="A5" s="76" t="s">
        <v>50</v>
      </c>
      <c r="B5" s="80"/>
      <c r="C5" s="84"/>
      <c r="D5" s="85"/>
      <c r="E5" s="85"/>
      <c r="F5" s="85"/>
      <c r="G5" s="85"/>
      <c r="H5" s="85"/>
      <c r="I5" s="85"/>
      <c r="J5" s="85"/>
      <c r="K5" s="80"/>
      <c r="L5" s="80"/>
      <c r="M5" s="80"/>
      <c r="N5" s="80"/>
      <c r="O5" s="80"/>
      <c r="P5" s="82"/>
    </row>
    <row r="6" spans="1:16" ht="15.6">
      <c r="A6" s="77" t="s">
        <v>25</v>
      </c>
      <c r="B6" s="80"/>
      <c r="C6" s="84"/>
      <c r="D6" s="85"/>
      <c r="E6" s="85"/>
      <c r="F6" s="85"/>
      <c r="G6" s="85"/>
      <c r="H6" s="85"/>
      <c r="I6" s="85"/>
      <c r="J6" s="85"/>
      <c r="K6" s="80"/>
      <c r="L6" s="80"/>
      <c r="M6" s="80"/>
      <c r="N6" s="80"/>
      <c r="O6" s="80"/>
      <c r="P6" s="82"/>
    </row>
    <row r="7" spans="1:16" ht="15.6">
      <c r="A7" s="79" t="s">
        <v>51</v>
      </c>
      <c r="B7" s="80"/>
      <c r="C7" s="86"/>
      <c r="D7" s="87"/>
      <c r="E7" s="87"/>
      <c r="F7" s="87"/>
      <c r="G7" s="87"/>
      <c r="H7" s="87"/>
      <c r="I7" s="87"/>
      <c r="J7" s="87"/>
      <c r="K7" s="82"/>
      <c r="L7" s="82"/>
      <c r="M7" s="82"/>
      <c r="N7" s="82"/>
      <c r="O7" s="82"/>
      <c r="P7" s="82"/>
    </row>
    <row r="8" spans="1:16" ht="15.6">
      <c r="A8" s="79" t="s">
        <v>52</v>
      </c>
      <c r="B8" s="88"/>
      <c r="C8" s="86"/>
      <c r="D8" s="87"/>
      <c r="E8" s="87"/>
      <c r="F8" s="87"/>
      <c r="G8" s="87"/>
      <c r="H8" s="87"/>
      <c r="I8" s="87"/>
      <c r="J8" s="87"/>
      <c r="K8" s="89"/>
      <c r="L8" s="90"/>
      <c r="M8" s="89"/>
      <c r="N8" s="89"/>
      <c r="O8" s="89"/>
      <c r="P8" s="82"/>
    </row>
    <row r="9" spans="1:16">
      <c r="A9" s="91"/>
      <c r="B9" s="92"/>
      <c r="C9" s="92"/>
      <c r="D9" s="93"/>
      <c r="E9" s="93"/>
      <c r="F9" s="94"/>
      <c r="G9" s="93"/>
      <c r="H9" s="93"/>
      <c r="I9" s="93"/>
      <c r="J9" s="93"/>
      <c r="K9" s="93"/>
      <c r="L9" s="95" t="s">
        <v>26</v>
      </c>
      <c r="M9" s="95"/>
      <c r="N9" s="95"/>
      <c r="O9" s="96"/>
      <c r="P9" s="89"/>
    </row>
    <row r="10" spans="1:16" ht="15.6">
      <c r="A10" s="97"/>
      <c r="B10" s="98"/>
      <c r="C10" s="98"/>
      <c r="D10" s="99"/>
      <c r="E10" s="99"/>
      <c r="F10" s="100"/>
      <c r="G10" s="99"/>
      <c r="H10" s="99"/>
      <c r="I10" s="99"/>
      <c r="J10" s="99"/>
      <c r="K10" s="101" t="s">
        <v>24</v>
      </c>
      <c r="L10" s="101"/>
      <c r="M10" s="102"/>
      <c r="N10" s="103"/>
      <c r="O10" s="103"/>
      <c r="P10" s="104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>
      <c r="A12" s="71" t="s">
        <v>0</v>
      </c>
      <c r="B12" s="72" t="s">
        <v>1</v>
      </c>
      <c r="C12" s="73" t="s">
        <v>2</v>
      </c>
      <c r="D12" s="74" t="s">
        <v>3</v>
      </c>
      <c r="E12" s="75" t="s">
        <v>4</v>
      </c>
      <c r="F12" s="63" t="s">
        <v>5</v>
      </c>
      <c r="G12" s="63"/>
      <c r="H12" s="63"/>
      <c r="I12" s="63"/>
      <c r="J12" s="63"/>
      <c r="K12" s="63"/>
      <c r="L12" s="64" t="s">
        <v>6</v>
      </c>
      <c r="M12" s="64"/>
      <c r="N12" s="64"/>
      <c r="O12" s="64"/>
      <c r="P12" s="64"/>
    </row>
    <row r="13" spans="1:16" ht="60">
      <c r="A13" s="71"/>
      <c r="B13" s="72"/>
      <c r="C13" s="73"/>
      <c r="D13" s="74"/>
      <c r="E13" s="75"/>
      <c r="F13" s="59" t="s">
        <v>7</v>
      </c>
      <c r="G13" s="59" t="s">
        <v>8</v>
      </c>
      <c r="H13" s="59" t="s">
        <v>9</v>
      </c>
      <c r="I13" s="59" t="s">
        <v>28</v>
      </c>
      <c r="J13" s="59" t="s">
        <v>10</v>
      </c>
      <c r="K13" s="1" t="s">
        <v>11</v>
      </c>
      <c r="L13" s="59" t="s">
        <v>12</v>
      </c>
      <c r="M13" s="59" t="s">
        <v>9</v>
      </c>
      <c r="N13" s="59" t="s">
        <v>28</v>
      </c>
      <c r="O13" s="59" t="s">
        <v>10</v>
      </c>
      <c r="P13" s="59" t="s">
        <v>13</v>
      </c>
    </row>
    <row r="14" spans="1:16" ht="26.4">
      <c r="A14" s="2">
        <v>1</v>
      </c>
      <c r="B14" s="3" t="s">
        <v>31</v>
      </c>
      <c r="C14" s="4"/>
      <c r="D14" s="5" t="s">
        <v>29</v>
      </c>
      <c r="E14" s="38">
        <v>200</v>
      </c>
      <c r="F14" s="6"/>
      <c r="G14" s="38"/>
      <c r="H14" s="6">
        <f>ROUND(F14*G14,2)</f>
        <v>0</v>
      </c>
      <c r="I14" s="6"/>
      <c r="J14" s="6">
        <f>ROUND(H14*0.07,2)</f>
        <v>0</v>
      </c>
      <c r="K14" s="6">
        <v>0</v>
      </c>
      <c r="L14" s="6">
        <f>ROUND(F14*E14,2)</f>
        <v>0</v>
      </c>
      <c r="M14" s="6">
        <f>ROUND(E14*H14,2)</f>
        <v>0</v>
      </c>
      <c r="N14" s="6">
        <f>ROUND(E14*I14,2)</f>
        <v>0</v>
      </c>
      <c r="O14" s="6">
        <f>ROUND(E14*J14,2)</f>
        <v>0</v>
      </c>
      <c r="P14" s="6">
        <v>0</v>
      </c>
    </row>
    <row r="15" spans="1:16" ht="26.4">
      <c r="A15" s="2">
        <v>2</v>
      </c>
      <c r="B15" s="3" t="s">
        <v>30</v>
      </c>
      <c r="C15" s="4"/>
      <c r="D15" s="5" t="s">
        <v>29</v>
      </c>
      <c r="E15" s="38">
        <v>100</v>
      </c>
      <c r="F15" s="6"/>
      <c r="G15" s="38"/>
      <c r="H15" s="6">
        <f t="shared" ref="H15:H25" si="0">ROUND(F15*G15,2)</f>
        <v>0</v>
      </c>
      <c r="I15" s="6"/>
      <c r="J15" s="6">
        <f>ROUND(H15*0.07,2)</f>
        <v>0</v>
      </c>
      <c r="K15" s="6">
        <f t="shared" ref="K15:K25" si="1">SUM(H15,I15,J15)</f>
        <v>0</v>
      </c>
      <c r="L15" s="6">
        <f t="shared" ref="L15:L25" si="2">ROUND(F15*E15,2)</f>
        <v>0</v>
      </c>
      <c r="M15" s="6">
        <f t="shared" ref="M15:M25" si="3">ROUND(E15*H15,2)</f>
        <v>0</v>
      </c>
      <c r="N15" s="6">
        <f t="shared" ref="N15:N25" si="4">ROUND(E15*I15,2)</f>
        <v>0</v>
      </c>
      <c r="O15" s="6">
        <f t="shared" ref="O15:O25" si="5">ROUND(E15*J15,2)</f>
        <v>0</v>
      </c>
      <c r="P15" s="6">
        <f t="shared" ref="P15" si="6">SUM(M15:O15)</f>
        <v>0</v>
      </c>
    </row>
    <row r="16" spans="1:16" ht="25.5" customHeight="1">
      <c r="A16" s="2">
        <v>3</v>
      </c>
      <c r="B16" s="7" t="s">
        <v>32</v>
      </c>
      <c r="C16" s="8"/>
      <c r="D16" s="9"/>
      <c r="E16" s="39">
        <v>50</v>
      </c>
      <c r="F16" s="6"/>
      <c r="G16" s="38"/>
      <c r="H16" s="6">
        <f t="shared" si="0"/>
        <v>0</v>
      </c>
      <c r="I16" s="40"/>
      <c r="J16" s="6">
        <f t="shared" ref="J16:J25" si="7">ROUND(H16*0.07,2)</f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ref="P16:P21" si="8">SUM(M16:O16)</f>
        <v>0</v>
      </c>
    </row>
    <row r="17" spans="1:16" ht="31.5" customHeight="1">
      <c r="A17" s="2">
        <v>4</v>
      </c>
      <c r="B17" s="7" t="s">
        <v>33</v>
      </c>
      <c r="C17" s="8"/>
      <c r="D17" s="9" t="s">
        <v>29</v>
      </c>
      <c r="E17" s="39">
        <v>200</v>
      </c>
      <c r="F17" s="6"/>
      <c r="G17" s="38"/>
      <c r="H17" s="6">
        <f t="shared" si="0"/>
        <v>0</v>
      </c>
      <c r="I17" s="40"/>
      <c r="J17" s="6">
        <f t="shared" si="7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8"/>
        <v>0</v>
      </c>
    </row>
    <row r="18" spans="1:16" ht="26.4">
      <c r="A18" s="2">
        <v>5</v>
      </c>
      <c r="B18" s="7" t="s">
        <v>34</v>
      </c>
      <c r="C18" s="8"/>
      <c r="D18" s="9" t="s">
        <v>29</v>
      </c>
      <c r="E18" s="39">
        <v>100</v>
      </c>
      <c r="F18" s="6"/>
      <c r="G18" s="38"/>
      <c r="H18" s="6">
        <f t="shared" ref="H18" si="9">ROUND(F18*G18,2)</f>
        <v>0</v>
      </c>
      <c r="I18" s="40"/>
      <c r="J18" s="6">
        <f t="shared" ref="J18" si="10">ROUND(H18*0.07,2)</f>
        <v>0</v>
      </c>
      <c r="K18" s="6">
        <f t="shared" ref="K18" si="11">SUM(H18,I18,J18)</f>
        <v>0</v>
      </c>
      <c r="L18" s="6">
        <f t="shared" ref="L18" si="12">ROUND(F18*E18,2)</f>
        <v>0</v>
      </c>
      <c r="M18" s="6">
        <f t="shared" ref="M18" si="13">ROUND(E18*H18,2)</f>
        <v>0</v>
      </c>
      <c r="N18" s="6">
        <f t="shared" ref="N18" si="14">ROUND(E18*I18,2)</f>
        <v>0</v>
      </c>
      <c r="O18" s="6">
        <f t="shared" ref="O18" si="15">ROUND(E18*J18,2)</f>
        <v>0</v>
      </c>
      <c r="P18" s="6">
        <f t="shared" ref="P18" si="16">SUM(M18:O18)</f>
        <v>0</v>
      </c>
    </row>
    <row r="19" spans="1:16" ht="26.4">
      <c r="A19" s="2">
        <v>6</v>
      </c>
      <c r="B19" s="7" t="s">
        <v>35</v>
      </c>
      <c r="C19" s="8"/>
      <c r="D19" s="9" t="s">
        <v>29</v>
      </c>
      <c r="E19" s="39">
        <v>50</v>
      </c>
      <c r="F19" s="6"/>
      <c r="G19" s="38"/>
      <c r="H19" s="6">
        <f t="shared" si="0"/>
        <v>0</v>
      </c>
      <c r="I19" s="40"/>
      <c r="J19" s="6">
        <f t="shared" si="7"/>
        <v>0</v>
      </c>
      <c r="K19" s="6">
        <f t="shared" si="1"/>
        <v>0</v>
      </c>
      <c r="L19" s="6">
        <f t="shared" si="2"/>
        <v>0</v>
      </c>
      <c r="M19" s="6">
        <f t="shared" si="3"/>
        <v>0</v>
      </c>
      <c r="N19" s="6">
        <f t="shared" si="4"/>
        <v>0</v>
      </c>
      <c r="O19" s="6">
        <f t="shared" si="5"/>
        <v>0</v>
      </c>
      <c r="P19" s="6">
        <f t="shared" si="8"/>
        <v>0</v>
      </c>
    </row>
    <row r="20" spans="1:16">
      <c r="A20" s="2">
        <v>7</v>
      </c>
      <c r="B20" s="7" t="s">
        <v>36</v>
      </c>
      <c r="C20" s="8"/>
      <c r="D20" s="9" t="s">
        <v>14</v>
      </c>
      <c r="E20" s="39">
        <v>12</v>
      </c>
      <c r="F20" s="6"/>
      <c r="G20" s="38"/>
      <c r="H20" s="6">
        <f t="shared" ref="H20" si="17">ROUND(F20*G20,2)</f>
        <v>0</v>
      </c>
      <c r="I20" s="40"/>
      <c r="J20" s="6">
        <f t="shared" ref="J20" si="18">ROUND(H20*0.07,2)</f>
        <v>0</v>
      </c>
      <c r="K20" s="6">
        <f t="shared" ref="K20" si="19">SUM(H20,I20,J20)</f>
        <v>0</v>
      </c>
      <c r="L20" s="6">
        <f t="shared" ref="L20" si="20">ROUND(F20*E20,2)</f>
        <v>0</v>
      </c>
      <c r="M20" s="6">
        <f t="shared" ref="M20" si="21">ROUND(E20*H20,2)</f>
        <v>0</v>
      </c>
      <c r="N20" s="6">
        <f t="shared" ref="N20" si="22">ROUND(E20*I20,2)</f>
        <v>0</v>
      </c>
      <c r="O20" s="6">
        <f t="shared" ref="O20" si="23">ROUND(E20*J20,2)</f>
        <v>0</v>
      </c>
      <c r="P20" s="6">
        <f t="shared" ref="P20" si="24">SUM(M20:O20)</f>
        <v>0</v>
      </c>
    </row>
    <row r="21" spans="1:16" ht="26.4">
      <c r="A21" s="2">
        <v>8</v>
      </c>
      <c r="B21" s="7" t="s">
        <v>37</v>
      </c>
      <c r="C21" s="8"/>
      <c r="D21" s="9" t="s">
        <v>14</v>
      </c>
      <c r="E21" s="39">
        <v>1</v>
      </c>
      <c r="F21" s="6"/>
      <c r="G21" s="38"/>
      <c r="H21" s="6">
        <f t="shared" si="0"/>
        <v>0</v>
      </c>
      <c r="I21" s="40"/>
      <c r="J21" s="6">
        <f t="shared" si="7"/>
        <v>0</v>
      </c>
      <c r="K21" s="6">
        <f t="shared" si="1"/>
        <v>0</v>
      </c>
      <c r="L21" s="6">
        <f t="shared" si="2"/>
        <v>0</v>
      </c>
      <c r="M21" s="6">
        <f t="shared" si="3"/>
        <v>0</v>
      </c>
      <c r="N21" s="6">
        <f t="shared" si="4"/>
        <v>0</v>
      </c>
      <c r="O21" s="6">
        <f t="shared" si="5"/>
        <v>0</v>
      </c>
      <c r="P21" s="6">
        <f t="shared" si="8"/>
        <v>0</v>
      </c>
    </row>
    <row r="22" spans="1:16" ht="29.25" customHeight="1">
      <c r="A22" s="2">
        <v>9</v>
      </c>
      <c r="B22" s="7" t="s">
        <v>38</v>
      </c>
      <c r="C22" s="8"/>
      <c r="D22" s="5" t="s">
        <v>14</v>
      </c>
      <c r="E22" s="38">
        <v>1</v>
      </c>
      <c r="F22" s="6"/>
      <c r="G22" s="38"/>
      <c r="H22" s="6">
        <f t="shared" ref="H22" si="25">ROUND(F22*G22,2)</f>
        <v>0</v>
      </c>
      <c r="I22" s="6"/>
      <c r="J22" s="6">
        <f t="shared" ref="J22" si="26">ROUND(H22*0.07,2)</f>
        <v>0</v>
      </c>
      <c r="K22" s="6">
        <f t="shared" ref="K22" si="27">SUM(H22,I22,J22)</f>
        <v>0</v>
      </c>
      <c r="L22" s="6">
        <f t="shared" ref="L22" si="28">ROUND(F22*E22,2)</f>
        <v>0</v>
      </c>
      <c r="M22" s="6">
        <f t="shared" ref="M22" si="29">ROUND(E22*H22,2)</f>
        <v>0</v>
      </c>
      <c r="N22" s="6">
        <f t="shared" ref="N22" si="30">ROUND(E22*I22,2)</f>
        <v>0</v>
      </c>
      <c r="O22" s="6">
        <f t="shared" ref="O22" si="31">ROUND(E22*J22,2)</f>
        <v>0</v>
      </c>
      <c r="P22" s="6">
        <f t="shared" ref="P22" si="32">SUM(M22:O22)</f>
        <v>0</v>
      </c>
    </row>
    <row r="23" spans="1:16" ht="41.25" customHeight="1">
      <c r="A23" s="2">
        <v>10</v>
      </c>
      <c r="B23" s="3" t="s">
        <v>39</v>
      </c>
      <c r="C23" s="4"/>
      <c r="D23" s="5" t="s">
        <v>14</v>
      </c>
      <c r="E23" s="38">
        <v>1</v>
      </c>
      <c r="F23" s="6"/>
      <c r="G23" s="38"/>
      <c r="H23" s="6">
        <f>ROUND(F23*G23,2)</f>
        <v>0</v>
      </c>
      <c r="I23" s="6"/>
      <c r="J23" s="6">
        <f>ROUND(H23*0.07,2)</f>
        <v>0</v>
      </c>
      <c r="K23" s="6">
        <f>SUM(H23,I23,J23)</f>
        <v>0</v>
      </c>
      <c r="L23" s="6">
        <f>ROUND(F23*E23,2)</f>
        <v>0</v>
      </c>
      <c r="M23" s="6">
        <f>ROUND(E23*H23,2)</f>
        <v>0</v>
      </c>
      <c r="N23" s="6">
        <f>ROUND(E23*I23,2)</f>
        <v>0</v>
      </c>
      <c r="O23" s="6">
        <f>ROUND(E23*J23,2)</f>
        <v>0</v>
      </c>
      <c r="P23" s="6">
        <f>SUM(M23:O23)</f>
        <v>0</v>
      </c>
    </row>
    <row r="24" spans="1:16" ht="25.5" customHeight="1">
      <c r="A24" s="2">
        <v>11</v>
      </c>
      <c r="B24" s="3" t="s">
        <v>40</v>
      </c>
      <c r="C24" s="4"/>
      <c r="D24" s="5" t="s">
        <v>14</v>
      </c>
      <c r="E24" s="38">
        <v>3</v>
      </c>
      <c r="F24" s="6"/>
      <c r="G24" s="38"/>
      <c r="H24" s="6">
        <f t="shared" si="0"/>
        <v>0</v>
      </c>
      <c r="I24" s="6"/>
      <c r="J24" s="6">
        <f t="shared" si="7"/>
        <v>0</v>
      </c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ref="P24" si="33">SUM(M24:O24)</f>
        <v>0</v>
      </c>
    </row>
    <row r="25" spans="1:16" ht="25.5" customHeight="1">
      <c r="A25" s="42">
        <v>12</v>
      </c>
      <c r="B25" s="7" t="s">
        <v>41</v>
      </c>
      <c r="C25" s="8"/>
      <c r="D25" s="9" t="s">
        <v>14</v>
      </c>
      <c r="E25" s="39">
        <v>14</v>
      </c>
      <c r="F25" s="40"/>
      <c r="G25" s="39"/>
      <c r="H25" s="40">
        <f t="shared" si="0"/>
        <v>0</v>
      </c>
      <c r="I25" s="40"/>
      <c r="J25" s="40">
        <f t="shared" si="7"/>
        <v>0</v>
      </c>
      <c r="K25" s="40">
        <f t="shared" si="1"/>
        <v>0</v>
      </c>
      <c r="L25" s="40">
        <f t="shared" si="2"/>
        <v>0</v>
      </c>
      <c r="M25" s="40">
        <f t="shared" si="3"/>
        <v>0</v>
      </c>
      <c r="N25" s="40">
        <f t="shared" si="4"/>
        <v>0</v>
      </c>
      <c r="O25" s="40">
        <f t="shared" si="5"/>
        <v>0</v>
      </c>
      <c r="P25" s="40">
        <f>SUM(M25:O25)</f>
        <v>0</v>
      </c>
    </row>
    <row r="26" spans="1:16">
      <c r="A26" s="53">
        <v>13</v>
      </c>
      <c r="B26" s="54" t="s">
        <v>42</v>
      </c>
      <c r="C26" s="55"/>
      <c r="D26" s="56" t="s">
        <v>14</v>
      </c>
      <c r="E26" s="57">
        <v>50</v>
      </c>
      <c r="F26" s="58"/>
      <c r="G26" s="57"/>
      <c r="H26" s="58">
        <v>0</v>
      </c>
      <c r="I26" s="58"/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</row>
    <row r="27" spans="1:16" ht="26.4">
      <c r="A27" s="53">
        <v>14</v>
      </c>
      <c r="B27" s="54" t="s">
        <v>43</v>
      </c>
      <c r="C27" s="55"/>
      <c r="D27" s="56" t="s">
        <v>14</v>
      </c>
      <c r="E27" s="57">
        <v>2</v>
      </c>
      <c r="F27" s="58"/>
      <c r="G27" s="57"/>
      <c r="H27" s="58">
        <v>0</v>
      </c>
      <c r="I27" s="58"/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</row>
    <row r="28" spans="1:16" ht="26.4">
      <c r="A28" s="53">
        <v>15</v>
      </c>
      <c r="B28" s="54" t="s">
        <v>43</v>
      </c>
      <c r="C28" s="55"/>
      <c r="D28" s="56" t="s">
        <v>14</v>
      </c>
      <c r="E28" s="57">
        <v>2</v>
      </c>
      <c r="F28" s="58"/>
      <c r="G28" s="57"/>
      <c r="H28" s="58">
        <v>0</v>
      </c>
      <c r="I28" s="58"/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</row>
    <row r="29" spans="1:16" ht="28.5" customHeight="1">
      <c r="A29" s="53">
        <v>16</v>
      </c>
      <c r="B29" s="54" t="s">
        <v>44</v>
      </c>
      <c r="C29" s="55"/>
      <c r="D29" s="56" t="s">
        <v>14</v>
      </c>
      <c r="E29" s="57">
        <v>2</v>
      </c>
      <c r="F29" s="58"/>
      <c r="G29" s="57"/>
      <c r="H29" s="58">
        <v>0</v>
      </c>
      <c r="I29" s="58"/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</row>
    <row r="30" spans="1:16" ht="26.4">
      <c r="A30" s="53">
        <v>17</v>
      </c>
      <c r="B30" s="54" t="s">
        <v>45</v>
      </c>
      <c r="C30" s="55"/>
      <c r="D30" s="56" t="s">
        <v>14</v>
      </c>
      <c r="E30" s="57">
        <v>12</v>
      </c>
      <c r="F30" s="58"/>
      <c r="G30" s="57"/>
      <c r="H30" s="58">
        <v>0</v>
      </c>
      <c r="I30" s="58"/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</row>
    <row r="31" spans="1:16">
      <c r="A31" s="53">
        <v>18</v>
      </c>
      <c r="B31" s="54" t="s">
        <v>47</v>
      </c>
      <c r="C31" s="55"/>
      <c r="D31" s="56" t="s">
        <v>46</v>
      </c>
      <c r="E31" s="57">
        <v>1</v>
      </c>
      <c r="F31" s="58"/>
      <c r="G31" s="57"/>
      <c r="H31" s="58">
        <v>0</v>
      </c>
      <c r="I31" s="58"/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</row>
    <row r="32" spans="1:16">
      <c r="A32" s="53">
        <v>19</v>
      </c>
      <c r="B32" s="54" t="s">
        <v>48</v>
      </c>
      <c r="C32" s="55"/>
      <c r="D32" s="56" t="s">
        <v>46</v>
      </c>
      <c r="E32" s="57">
        <v>1</v>
      </c>
      <c r="F32" s="58"/>
      <c r="G32" s="57"/>
      <c r="H32" s="58">
        <v>0</v>
      </c>
      <c r="I32" s="58"/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</row>
    <row r="33" spans="1:16">
      <c r="A33" s="43"/>
      <c r="B33" s="44"/>
      <c r="C33" s="45"/>
      <c r="D33" s="44"/>
      <c r="E33" s="46"/>
      <c r="F33" s="105"/>
      <c r="G33" s="47"/>
      <c r="H33" s="48"/>
      <c r="I33" s="48"/>
      <c r="J33" s="48"/>
      <c r="K33" s="49" t="s">
        <v>27</v>
      </c>
      <c r="L33" s="50">
        <f>SUM(L14:L25)</f>
        <v>0</v>
      </c>
      <c r="M33" s="51">
        <f>SUM(M14:M25)</f>
        <v>0</v>
      </c>
      <c r="N33" s="51">
        <f>SUM(N14:N25)</f>
        <v>0</v>
      </c>
      <c r="O33" s="51">
        <f>SUM(O14:O25)</f>
        <v>0</v>
      </c>
      <c r="P33" s="52">
        <f>SUM(M33:O33)</f>
        <v>0</v>
      </c>
    </row>
    <row r="34" spans="1:16" ht="14.4" thickBot="1">
      <c r="A34" s="10"/>
      <c r="B34" s="11"/>
      <c r="C34" s="11"/>
      <c r="D34" s="11"/>
      <c r="E34" s="11"/>
      <c r="F34" s="106"/>
      <c r="G34" s="13"/>
      <c r="H34" s="14"/>
      <c r="I34" s="15"/>
      <c r="J34" s="15"/>
      <c r="K34" s="16" t="s">
        <v>15</v>
      </c>
      <c r="L34" s="17"/>
      <c r="M34" s="18"/>
      <c r="N34" s="19">
        <f>ROUND(N33*F34,2)</f>
        <v>0</v>
      </c>
      <c r="O34" s="19"/>
      <c r="P34" s="20"/>
    </row>
    <row r="35" spans="1:16" ht="14.4" thickBot="1">
      <c r="A35" s="12"/>
      <c r="B35" s="12"/>
      <c r="C35" s="12"/>
      <c r="D35" s="12"/>
      <c r="E35" s="12"/>
      <c r="F35" s="107"/>
      <c r="G35" s="21"/>
      <c r="H35" s="21"/>
      <c r="I35" s="21"/>
      <c r="J35" s="22"/>
      <c r="K35" s="22" t="s">
        <v>16</v>
      </c>
      <c r="L35" s="23"/>
      <c r="M35" s="24">
        <f>M33</f>
        <v>0</v>
      </c>
      <c r="N35" s="24">
        <f>N33+N34</f>
        <v>0</v>
      </c>
      <c r="O35" s="25">
        <f>O33+O34</f>
        <v>0</v>
      </c>
      <c r="P35" s="26">
        <f>M35+N35+O35</f>
        <v>0</v>
      </c>
    </row>
    <row r="36" spans="1:1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5" t="s">
        <v>17</v>
      </c>
      <c r="L36" s="66"/>
      <c r="M36" s="66"/>
      <c r="N36" s="27"/>
      <c r="O36" s="28" t="s">
        <v>18</v>
      </c>
      <c r="P36" s="108">
        <f>ROUND(N36*P35,2)</f>
        <v>0</v>
      </c>
    </row>
    <row r="37" spans="1:1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67" t="s">
        <v>19</v>
      </c>
      <c r="L37" s="68"/>
      <c r="M37" s="68"/>
      <c r="N37" s="29"/>
      <c r="O37" s="30" t="s">
        <v>18</v>
      </c>
      <c r="P37" s="108">
        <f>ROUND(N37*P36,2)</f>
        <v>0</v>
      </c>
    </row>
    <row r="38" spans="1: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69" t="s">
        <v>20</v>
      </c>
      <c r="L38" s="70"/>
      <c r="M38" s="70"/>
      <c r="N38" s="27"/>
      <c r="O38" s="28" t="s">
        <v>18</v>
      </c>
      <c r="P38" s="109">
        <f>ROUND(N38*P35,2)</f>
        <v>0</v>
      </c>
    </row>
    <row r="39" spans="1: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60" t="s">
        <v>21</v>
      </c>
      <c r="L39" s="61"/>
      <c r="M39" s="61"/>
      <c r="N39" s="61"/>
      <c r="O39" s="62"/>
      <c r="P39" s="31">
        <f>P35+P36+P38</f>
        <v>0</v>
      </c>
    </row>
    <row r="40" spans="1: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32"/>
      <c r="L40" s="33"/>
      <c r="M40" s="33"/>
      <c r="N40" s="34" t="s">
        <v>22</v>
      </c>
      <c r="O40" s="35">
        <v>0.21</v>
      </c>
      <c r="P40" s="41"/>
    </row>
    <row r="41" spans="1:1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32"/>
      <c r="L41" s="33"/>
      <c r="M41" s="33"/>
      <c r="N41" s="33"/>
      <c r="O41" s="36" t="s">
        <v>23</v>
      </c>
      <c r="P41" s="37"/>
    </row>
  </sheetData>
  <mergeCells count="18">
    <mergeCell ref="A1:P1"/>
    <mergeCell ref="A2:P2"/>
    <mergeCell ref="A12:A13"/>
    <mergeCell ref="B12:B13"/>
    <mergeCell ref="C12:C13"/>
    <mergeCell ref="D12:D13"/>
    <mergeCell ref="E12:E13"/>
    <mergeCell ref="K39:O39"/>
    <mergeCell ref="F3:J3"/>
    <mergeCell ref="D7:J7"/>
    <mergeCell ref="D8:J8"/>
    <mergeCell ref="L9:N9"/>
    <mergeCell ref="K10:L10"/>
    <mergeCell ref="F12:K12"/>
    <mergeCell ref="L12:P12"/>
    <mergeCell ref="K36:M36"/>
    <mergeCell ref="K37:M37"/>
    <mergeCell ref="K38:M38"/>
  </mergeCells>
  <pageMargins left="0.11811023622047245" right="0.11811023622047245" top="0.19685039370078741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Darbmācības kab. 1.st.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Kristīne Bruzinska</cp:lastModifiedBy>
  <cp:lastPrinted>2023-05-28T17:06:27Z</cp:lastPrinted>
  <dcterms:created xsi:type="dcterms:W3CDTF">2020-05-12T12:04:27Z</dcterms:created>
  <dcterms:modified xsi:type="dcterms:W3CDTF">2025-06-04T13:06:24Z</dcterms:modified>
</cp:coreProperties>
</file>