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932" windowWidth="29040" windowHeight="15720" tabRatio="909"/>
  </bookViews>
  <sheets>
    <sheet name="Baznīckalns" sheetId="196" r:id="rId1"/>
  </sheets>
  <definedNames>
    <definedName name="aaa" localSheetId="0">#REF!</definedName>
    <definedName name="aaa">#REF!</definedName>
    <definedName name="beigas" localSheetId="0">#REF!</definedName>
    <definedName name="beigas">#REF!</definedName>
    <definedName name="birzņi">#REF!</definedName>
    <definedName name="_xlnm.Print_Area" localSheetId="0">Baznīckalns!$A$1:$P$41</definedName>
    <definedName name="EL">#REF!</definedName>
    <definedName name="top" localSheetId="0">Baznīckalns!#REF!</definedName>
    <definedName name="UK">#REF!</definedName>
    <definedName name="velv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96" l="1"/>
  <c r="P34" i="196"/>
  <c r="P33" i="196"/>
  <c r="P32" i="196"/>
  <c r="P31" i="196"/>
  <c r="P30" i="196"/>
  <c r="P29" i="196"/>
  <c r="O29" i="196"/>
  <c r="N29" i="196"/>
  <c r="M29" i="196"/>
  <c r="L29" i="196"/>
  <c r="P27" i="196"/>
  <c r="O27" i="196"/>
  <c r="N27" i="196"/>
  <c r="M27" i="196"/>
  <c r="L27" i="196"/>
  <c r="H27" i="196"/>
  <c r="P26" i="196"/>
  <c r="O26" i="196"/>
  <c r="N26" i="196"/>
  <c r="M26" i="196"/>
  <c r="L26" i="196"/>
  <c r="K26" i="196"/>
  <c r="H26" i="196"/>
  <c r="P25" i="196"/>
  <c r="O25" i="196"/>
  <c r="M25" i="196"/>
  <c r="L25" i="196"/>
  <c r="K25" i="196"/>
  <c r="J25" i="196"/>
  <c r="H25" i="196"/>
  <c r="P24" i="196"/>
  <c r="O24" i="196"/>
  <c r="N24" i="196"/>
  <c r="M24" i="196"/>
  <c r="L24" i="196"/>
  <c r="K24" i="196"/>
  <c r="H24" i="196"/>
  <c r="E24" i="196"/>
  <c r="P23" i="196"/>
  <c r="O23" i="196"/>
  <c r="N23" i="196"/>
  <c r="M23" i="196"/>
  <c r="L23" i="196"/>
  <c r="K23" i="196"/>
  <c r="H23" i="196"/>
  <c r="E23" i="196"/>
  <c r="P22" i="196"/>
  <c r="O22" i="196"/>
  <c r="M22" i="196"/>
  <c r="L22" i="196"/>
  <c r="K22" i="196"/>
  <c r="J22" i="196"/>
  <c r="H22" i="196"/>
  <c r="P18" i="196"/>
  <c r="O18" i="196"/>
  <c r="N18" i="196"/>
  <c r="M18" i="196"/>
  <c r="L18" i="196"/>
  <c r="K18" i="196"/>
  <c r="J18" i="196"/>
</calcChain>
</file>

<file path=xl/sharedStrings.xml><?xml version="1.0" encoding="utf-8"?>
<sst xmlns="http://schemas.openxmlformats.org/spreadsheetml/2006/main" count="63" uniqueCount="48">
  <si>
    <t>Mērvienība</t>
  </si>
  <si>
    <t xml:space="preserve">Pasūtījuma Nr: </t>
  </si>
  <si>
    <t>Kods</t>
  </si>
  <si>
    <t>Vienības izmaksas</t>
  </si>
  <si>
    <t>Kopā uz visu apjomu</t>
  </si>
  <si>
    <t>Kalk.</t>
  </si>
  <si>
    <t>Darba alga (EUR)</t>
  </si>
  <si>
    <t>Mehānismi (EUR)</t>
  </si>
  <si>
    <t>Kopā (EUR)</t>
  </si>
  <si>
    <t>Summa (EUR)</t>
  </si>
  <si>
    <t>Tāmes izmaksas (EUR):</t>
  </si>
  <si>
    <t>gb</t>
  </si>
  <si>
    <t>Laika norma (c/h)</t>
  </si>
  <si>
    <t>Darbietilpība (c/h)</t>
  </si>
  <si>
    <t>Būvizstrādājumi (EUR)</t>
  </si>
  <si>
    <t>Būvdarbu nosaukums</t>
  </si>
  <si>
    <t>Darba samaksas likme (€/h)</t>
  </si>
  <si>
    <t xml:space="preserve">Tāme sastādīta: </t>
  </si>
  <si>
    <t xml:space="preserve"> KOPĀ:</t>
  </si>
  <si>
    <t>Piezīmes:</t>
  </si>
  <si>
    <t xml:space="preserve">Lokālā tāme Nr. </t>
  </si>
  <si>
    <t>Virsizdevumi 13 % (EUR):</t>
  </si>
  <si>
    <t>Peļņa 7 % (EUR):</t>
  </si>
  <si>
    <t>Kopā (EUR):</t>
  </si>
  <si>
    <t>PVN 21 % (EUR):</t>
  </si>
  <si>
    <t>1. PVN saskaņā ar PVN likuma 142. pantu</t>
  </si>
  <si>
    <t>m</t>
  </si>
  <si>
    <t>N.p.k.</t>
  </si>
  <si>
    <t>Sastādīja:________________________</t>
  </si>
  <si>
    <t>Esošo margu konstrukcijas demontāža</t>
  </si>
  <si>
    <t>Metāla stabu balsti (nerūsējoša tērauda)</t>
  </si>
  <si>
    <t>Ķīļenkurs "FORTIS" S34 10x90</t>
  </si>
  <si>
    <t>Koka stabs 100*100mm, eļļots</t>
  </si>
  <si>
    <t>Margas 45*100mm, eļļotas</t>
  </si>
  <si>
    <t>Stiprinājumi -  skrūves kokam (nerūsējoša tērauda)</t>
  </si>
  <si>
    <t>Apdare</t>
  </si>
  <si>
    <t>kompl</t>
  </si>
  <si>
    <t>Bultskrūve DIN 931 M10x60 A2 ar uzgriežņiem (nerūsējoša tērauda)</t>
  </si>
  <si>
    <t>Daudzums*</t>
  </si>
  <si>
    <t>*pirms darbu uzsākšanas precizēt dabā</t>
  </si>
  <si>
    <t>Margu stabu montāža:</t>
  </si>
  <si>
    <t>Margu montāža:</t>
  </si>
  <si>
    <t>Metāla stabu balstu montāža:</t>
  </si>
  <si>
    <t>Koka margu atjaunošana Baznīckalnā, Talsos, Talsu novadā</t>
  </si>
  <si>
    <t>Būves nosaukums: Koka margas Baznīckalnā</t>
  </si>
  <si>
    <t>Objekta nosaukums: Koka margu  atjaunošana un uzstādīšana</t>
  </si>
  <si>
    <t>Objekta adrese: Talsi, Baznīckalns (kadastra apzīmējums 88010120258)</t>
  </si>
  <si>
    <t>Tāme sastādīta 2025. gada tirgus cenās, pamatojoties uz  tehnisko specifikāciju (2.pielikums)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</si>
</sst>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mmm\ dd"/>
    <numFmt numFmtId="166" formatCode="_(* #,##0.00_);_(* \(#,##0.00\);_(* \-??_);_(@_)"/>
  </numFmts>
  <fonts count="27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Courier New"/>
      <family val="3"/>
      <charset val="186"/>
    </font>
    <font>
      <sz val="10"/>
      <name val="Times New Roman"/>
      <family val="1"/>
      <charset val="186"/>
    </font>
    <font>
      <sz val="10"/>
      <name val="BiTLat 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sz val="1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55748161259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39">
    <xf numFmtId="0" fontId="0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4" fillId="1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5" fontId="3" fillId="0" borderId="0" applyFill="0" applyBorder="0" applyAlignment="0" applyProtection="0"/>
    <xf numFmtId="0" fontId="14" fillId="0" borderId="6" applyNumberFormat="0" applyFill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7" borderId="1" applyNumberFormat="0" applyAlignment="0" applyProtection="0"/>
    <xf numFmtId="0" fontId="16" fillId="20" borderId="8" applyNumberFormat="0" applyAlignment="0" applyProtection="0"/>
    <xf numFmtId="0" fontId="6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7" fillId="21" borderId="2" applyNumberFormat="0" applyAlignment="0" applyProtection="0"/>
    <xf numFmtId="0" fontId="17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4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6" fontId="20" fillId="0" borderId="0" applyFill="0" applyBorder="0" applyAlignment="0" applyProtection="0"/>
    <xf numFmtId="0" fontId="21" fillId="0" borderId="0"/>
    <xf numFmtId="2" fontId="22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2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164" fontId="26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6" fillId="23" borderId="7" applyNumberFormat="0" applyFont="0" applyAlignment="0" applyProtection="0"/>
    <xf numFmtId="0" fontId="16" fillId="20" borderId="8" applyNumberFormat="0" applyAlignment="0" applyProtection="0"/>
    <xf numFmtId="0" fontId="2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6" fillId="0" borderId="0"/>
  </cellStyleXfs>
  <cellXfs count="100">
    <xf numFmtId="0" fontId="0" fillId="0" borderId="0" xfId="0"/>
    <xf numFmtId="0" fontId="23" fillId="24" borderId="0" xfId="6" applyFont="1" applyFill="1"/>
    <xf numFmtId="0" fontId="23" fillId="24" borderId="0" xfId="6" applyFont="1" applyFill="1" applyAlignment="1">
      <alignment horizontal="left" vertical="center"/>
    </xf>
    <xf numFmtId="49" fontId="23" fillId="24" borderId="0" xfId="6" applyNumberFormat="1" applyFont="1" applyFill="1" applyAlignment="1">
      <alignment horizontal="center" vertical="center" wrapText="1"/>
    </xf>
    <xf numFmtId="0" fontId="23" fillId="24" borderId="0" xfId="6" applyFont="1" applyFill="1" applyAlignment="1">
      <alignment horizontal="centerContinuous" vertical="center" wrapText="1"/>
    </xf>
    <xf numFmtId="0" fontId="23" fillId="24" borderId="0" xfId="6" applyFont="1" applyFill="1" applyAlignment="1">
      <alignment horizontal="centerContinuous" vertical="center"/>
    </xf>
    <xf numFmtId="0" fontId="23" fillId="0" borderId="0" xfId="6" applyFont="1"/>
    <xf numFmtId="0" fontId="23" fillId="24" borderId="0" xfId="6" applyFont="1" applyFill="1" applyAlignment="1">
      <alignment vertical="center"/>
    </xf>
    <xf numFmtId="0" fontId="23" fillId="24" borderId="0" xfId="6" applyFont="1" applyFill="1" applyAlignment="1">
      <alignment horizontal="center" vertical="center"/>
    </xf>
    <xf numFmtId="0" fontId="23" fillId="24" borderId="0" xfId="0" applyFont="1" applyFill="1" applyAlignment="1">
      <alignment vertical="center" wrapText="1"/>
    </xf>
    <xf numFmtId="4" fontId="24" fillId="24" borderId="0" xfId="6" applyNumberFormat="1" applyFont="1" applyFill="1" applyAlignment="1">
      <alignment horizontal="left"/>
    </xf>
    <xf numFmtId="0" fontId="24" fillId="24" borderId="0" xfId="6" applyFont="1" applyFill="1" applyAlignment="1">
      <alignment vertical="center"/>
    </xf>
    <xf numFmtId="0" fontId="23" fillId="24" borderId="0" xfId="6" applyFont="1" applyFill="1" applyAlignment="1">
      <alignment vertical="center" wrapText="1"/>
    </xf>
    <xf numFmtId="2" fontId="24" fillId="24" borderId="0" xfId="6" applyNumberFormat="1" applyFont="1" applyFill="1" applyAlignment="1">
      <alignment horizontal="left" vertical="center"/>
    </xf>
    <xf numFmtId="0" fontId="24" fillId="24" borderId="15" xfId="6" applyFont="1" applyFill="1" applyBorder="1" applyAlignment="1">
      <alignment horizontal="center" vertical="center" textRotation="90" wrapText="1"/>
    </xf>
    <xf numFmtId="0" fontId="24" fillId="24" borderId="16" xfId="6" applyFont="1" applyFill="1" applyBorder="1" applyAlignment="1">
      <alignment horizontal="center" vertical="center" textRotation="90" wrapText="1"/>
    </xf>
    <xf numFmtId="0" fontId="24" fillId="24" borderId="18" xfId="6" applyFont="1" applyFill="1" applyBorder="1" applyAlignment="1">
      <alignment horizontal="center" vertical="center" textRotation="90" wrapText="1"/>
    </xf>
    <xf numFmtId="0" fontId="24" fillId="24" borderId="19" xfId="6" applyFont="1" applyFill="1" applyBorder="1" applyAlignment="1">
      <alignment horizontal="center" vertical="center" textRotation="90" wrapText="1"/>
    </xf>
    <xf numFmtId="0" fontId="23" fillId="24" borderId="20" xfId="0" applyFont="1" applyFill="1" applyBorder="1" applyAlignment="1">
      <alignment horizontal="center" vertical="top"/>
    </xf>
    <xf numFmtId="49" fontId="23" fillId="24" borderId="21" xfId="0" applyNumberFormat="1" applyFont="1" applyFill="1" applyBorder="1" applyAlignment="1">
      <alignment horizontal="center" vertical="top"/>
    </xf>
    <xf numFmtId="0" fontId="23" fillId="24" borderId="21" xfId="0" applyFont="1" applyFill="1" applyBorder="1" applyAlignment="1">
      <alignment vertical="justify"/>
    </xf>
    <xf numFmtId="0" fontId="23" fillId="24" borderId="21" xfId="0" applyFont="1" applyFill="1" applyBorder="1" applyAlignment="1">
      <alignment horizontal="center"/>
    </xf>
    <xf numFmtId="4" fontId="23" fillId="24" borderId="21" xfId="0" applyNumberFormat="1" applyFont="1" applyFill="1" applyBorder="1" applyAlignment="1">
      <alignment horizontal="center"/>
    </xf>
    <xf numFmtId="4" fontId="23" fillId="24" borderId="21" xfId="7" applyNumberFormat="1" applyFont="1" applyFill="1" applyBorder="1" applyAlignment="1">
      <alignment horizontal="center" vertical="center"/>
    </xf>
    <xf numFmtId="4" fontId="23" fillId="24" borderId="21" xfId="12" applyNumberFormat="1" applyFont="1" applyFill="1" applyBorder="1" applyAlignment="1">
      <alignment horizontal="center"/>
    </xf>
    <xf numFmtId="4" fontId="23" fillId="24" borderId="21" xfId="10" applyNumberFormat="1" applyFont="1" applyFill="1" applyBorder="1" applyAlignment="1">
      <alignment horizontal="center" vertical="center"/>
    </xf>
    <xf numFmtId="4" fontId="23" fillId="24" borderId="21" xfId="7" applyNumberFormat="1" applyFont="1" applyFill="1" applyBorder="1" applyAlignment="1">
      <alignment horizontal="center"/>
    </xf>
    <xf numFmtId="4" fontId="23" fillId="24" borderId="21" xfId="8" applyNumberFormat="1" applyFont="1" applyFill="1" applyBorder="1" applyAlignment="1">
      <alignment horizontal="center"/>
    </xf>
    <xf numFmtId="4" fontId="23" fillId="24" borderId="22" xfId="0" applyNumberFormat="1" applyFont="1" applyFill="1" applyBorder="1" applyAlignment="1">
      <alignment horizontal="center"/>
    </xf>
    <xf numFmtId="4" fontId="23" fillId="24" borderId="23" xfId="0" applyNumberFormat="1" applyFont="1" applyFill="1" applyBorder="1" applyAlignment="1">
      <alignment horizontal="center"/>
    </xf>
    <xf numFmtId="0" fontId="23" fillId="24" borderId="21" xfId="0" applyFont="1" applyFill="1" applyBorder="1" applyAlignment="1">
      <alignment horizontal="left" vertical="center" indent="2"/>
    </xf>
    <xf numFmtId="0" fontId="23" fillId="24" borderId="21" xfId="0" applyFont="1" applyFill="1" applyBorder="1" applyAlignment="1">
      <alignment horizontal="left" vertical="justify"/>
    </xf>
    <xf numFmtId="49" fontId="23" fillId="24" borderId="21" xfId="0" applyNumberFormat="1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left" vertical="center" wrapText="1" indent="2"/>
    </xf>
    <xf numFmtId="0" fontId="23" fillId="24" borderId="21" xfId="8" applyFont="1" applyFill="1" applyBorder="1" applyAlignment="1">
      <alignment horizontal="center"/>
    </xf>
    <xf numFmtId="2" fontId="23" fillId="24" borderId="21" xfId="8" applyNumberFormat="1" applyFont="1" applyFill="1" applyBorder="1" applyAlignment="1">
      <alignment horizontal="center"/>
    </xf>
    <xf numFmtId="2" fontId="23" fillId="24" borderId="0" xfId="6" applyNumberFormat="1" applyFont="1" applyFill="1"/>
    <xf numFmtId="2" fontId="23" fillId="24" borderId="0" xfId="6" applyNumberFormat="1" applyFont="1" applyFill="1" applyAlignment="1">
      <alignment horizontal="center"/>
    </xf>
    <xf numFmtId="0" fontId="23" fillId="24" borderId="15" xfId="10" applyFont="1" applyFill="1" applyBorder="1" applyAlignment="1">
      <alignment horizontal="center" vertical="center"/>
    </xf>
    <xf numFmtId="0" fontId="23" fillId="24" borderId="16" xfId="10" applyFont="1" applyFill="1" applyBorder="1" applyAlignment="1">
      <alignment horizontal="center" vertical="center"/>
    </xf>
    <xf numFmtId="0" fontId="23" fillId="24" borderId="16" xfId="10" applyFont="1" applyFill="1" applyBorder="1" applyAlignment="1">
      <alignment horizontal="left" vertical="center" wrapText="1"/>
    </xf>
    <xf numFmtId="2" fontId="23" fillId="24" borderId="17" xfId="10" applyNumberFormat="1" applyFont="1" applyFill="1" applyBorder="1" applyAlignment="1">
      <alignment horizontal="center" vertical="center"/>
    </xf>
    <xf numFmtId="4" fontId="23" fillId="24" borderId="16" xfId="10" applyNumberFormat="1" applyFont="1" applyFill="1" applyBorder="1" applyAlignment="1">
      <alignment horizontal="center" vertical="center"/>
    </xf>
    <xf numFmtId="4" fontId="23" fillId="24" borderId="19" xfId="10" applyNumberFormat="1" applyFont="1" applyFill="1" applyBorder="1" applyAlignment="1">
      <alignment horizontal="center" vertical="center"/>
    </xf>
    <xf numFmtId="4" fontId="23" fillId="24" borderId="18" xfId="10" applyNumberFormat="1" applyFont="1" applyFill="1" applyBorder="1" applyAlignment="1">
      <alignment horizontal="center" vertical="center"/>
    </xf>
    <xf numFmtId="0" fontId="23" fillId="24" borderId="0" xfId="10" applyFont="1" applyFill="1" applyAlignment="1">
      <alignment horizontal="center" vertical="center"/>
    </xf>
    <xf numFmtId="4" fontId="23" fillId="24" borderId="27" xfId="6" applyNumberFormat="1" applyFont="1" applyFill="1" applyBorder="1" applyAlignment="1">
      <alignment horizontal="center"/>
    </xf>
    <xf numFmtId="4" fontId="23" fillId="24" borderId="0" xfId="8" applyNumberFormat="1" applyFont="1" applyFill="1" applyAlignment="1">
      <alignment horizontal="center"/>
    </xf>
    <xf numFmtId="0" fontId="25" fillId="0" borderId="0" xfId="6" applyFont="1"/>
    <xf numFmtId="4" fontId="25" fillId="0" borderId="0" xfId="6" applyNumberFormat="1" applyFont="1" applyAlignment="1">
      <alignment horizontal="center"/>
    </xf>
    <xf numFmtId="4" fontId="25" fillId="0" borderId="0" xfId="6" applyNumberFormat="1" applyFont="1"/>
    <xf numFmtId="4" fontId="24" fillId="24" borderId="0" xfId="8" applyNumberFormat="1" applyFont="1" applyFill="1" applyAlignment="1">
      <alignment horizontal="center"/>
    </xf>
    <xf numFmtId="2" fontId="25" fillId="0" borderId="0" xfId="6" applyNumberFormat="1" applyFont="1"/>
    <xf numFmtId="0" fontId="25" fillId="24" borderId="0" xfId="6" applyFont="1" applyFill="1"/>
    <xf numFmtId="49" fontId="25" fillId="24" borderId="0" xfId="6" applyNumberFormat="1" applyFont="1" applyFill="1"/>
    <xf numFmtId="0" fontId="24" fillId="24" borderId="0" xfId="6" applyFont="1" applyFill="1"/>
    <xf numFmtId="0" fontId="23" fillId="24" borderId="0" xfId="0" applyFont="1" applyFill="1"/>
    <xf numFmtId="0" fontId="23" fillId="24" borderId="0" xfId="0" applyFont="1" applyFill="1" applyAlignment="1">
      <alignment horizontal="right" vertical="center" wrapText="1"/>
    </xf>
    <xf numFmtId="49" fontId="23" fillId="24" borderId="0" xfId="6" applyNumberFormat="1" applyFont="1" applyFill="1"/>
    <xf numFmtId="0" fontId="23" fillId="24" borderId="0" xfId="0" applyFont="1" applyFill="1" applyAlignment="1">
      <alignment horizontal="right"/>
    </xf>
    <xf numFmtId="0" fontId="23" fillId="24" borderId="0" xfId="6" applyFont="1" applyFill="1" applyAlignment="1">
      <alignment horizontal="right"/>
    </xf>
    <xf numFmtId="4" fontId="23" fillId="24" borderId="0" xfId="6" applyNumberFormat="1" applyFont="1" applyFill="1" applyAlignment="1">
      <alignment horizontal="center"/>
    </xf>
    <xf numFmtId="0" fontId="24" fillId="24" borderId="0" xfId="6" applyFont="1" applyFill="1" applyAlignment="1">
      <alignment horizontal="center" vertical="center"/>
    </xf>
    <xf numFmtId="49" fontId="24" fillId="24" borderId="0" xfId="6" applyNumberFormat="1" applyFont="1" applyFill="1" applyAlignment="1">
      <alignment horizontal="center" vertical="center"/>
    </xf>
    <xf numFmtId="4" fontId="24" fillId="24" borderId="0" xfId="6" applyNumberFormat="1" applyFont="1" applyFill="1" applyAlignment="1">
      <alignment horizontal="center" vertical="center"/>
    </xf>
    <xf numFmtId="0" fontId="23" fillId="24" borderId="0" xfId="8" applyFont="1" applyFill="1" applyAlignment="1"/>
    <xf numFmtId="4" fontId="23" fillId="24" borderId="21" xfId="92" applyNumberFormat="1" applyFont="1" applyFill="1" applyBorder="1" applyAlignment="1">
      <alignment horizontal="center" vertical="center"/>
    </xf>
    <xf numFmtId="4" fontId="23" fillId="24" borderId="30" xfId="92" applyNumberFormat="1" applyFont="1" applyFill="1" applyBorder="1" applyAlignment="1">
      <alignment horizontal="center" vertical="center"/>
    </xf>
    <xf numFmtId="2" fontId="23" fillId="24" borderId="31" xfId="0" applyNumberFormat="1" applyFont="1" applyFill="1" applyBorder="1" applyAlignment="1">
      <alignment horizontal="center" vertical="center" wrapText="1"/>
    </xf>
    <xf numFmtId="4" fontId="23" fillId="24" borderId="32" xfId="92" applyNumberFormat="1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4" fillId="24" borderId="0" xfId="6" applyFont="1" applyFill="1" applyAlignment="1">
      <alignment horizontal="center"/>
    </xf>
    <xf numFmtId="0" fontId="23" fillId="24" borderId="0" xfId="6" applyFont="1" applyFill="1" applyAlignment="1">
      <alignment horizontal="center" vertical="justify" wrapText="1"/>
    </xf>
    <xf numFmtId="0" fontId="23" fillId="24" borderId="28" xfId="6" applyFont="1" applyFill="1" applyBorder="1" applyAlignment="1">
      <alignment horizontal="center" vertical="justify" wrapText="1"/>
    </xf>
    <xf numFmtId="0" fontId="24" fillId="24" borderId="0" xfId="6" applyFont="1" applyFill="1" applyAlignment="1">
      <alignment horizontal="center" vertical="center"/>
    </xf>
    <xf numFmtId="4" fontId="24" fillId="24" borderId="0" xfId="6" applyNumberFormat="1" applyFont="1" applyFill="1" applyAlignment="1">
      <alignment horizontal="left" vertical="center"/>
    </xf>
    <xf numFmtId="0" fontId="24" fillId="25" borderId="0" xfId="6" applyFont="1" applyFill="1" applyAlignment="1">
      <alignment horizontal="center" vertical="center"/>
    </xf>
    <xf numFmtId="0" fontId="23" fillId="24" borderId="29" xfId="8" applyFont="1" applyFill="1" applyBorder="1" applyAlignment="1">
      <alignment horizontal="right"/>
    </xf>
    <xf numFmtId="0" fontId="23" fillId="24" borderId="29" xfId="8" applyFont="1" applyFill="1" applyBorder="1" applyAlignment="1">
      <alignment horizontal="center"/>
    </xf>
    <xf numFmtId="0" fontId="24" fillId="24" borderId="10" xfId="6" applyFont="1" applyFill="1" applyBorder="1" applyAlignment="1">
      <alignment horizontal="center" vertical="center"/>
    </xf>
    <xf numFmtId="0" fontId="24" fillId="24" borderId="11" xfId="6" applyFont="1" applyFill="1" applyBorder="1" applyAlignment="1">
      <alignment horizontal="center" vertical="center"/>
    </xf>
    <xf numFmtId="0" fontId="24" fillId="24" borderId="13" xfId="6" applyFont="1" applyFill="1" applyBorder="1" applyAlignment="1">
      <alignment horizontal="center" vertical="center"/>
    </xf>
    <xf numFmtId="0" fontId="24" fillId="24" borderId="14" xfId="6" applyFont="1" applyFill="1" applyBorder="1" applyAlignment="1">
      <alignment horizontal="center" vertical="center"/>
    </xf>
    <xf numFmtId="0" fontId="23" fillId="24" borderId="24" xfId="6" applyFont="1" applyFill="1" applyBorder="1" applyAlignment="1">
      <alignment horizontal="right"/>
    </xf>
    <xf numFmtId="0" fontId="23" fillId="24" borderId="25" xfId="6" applyFont="1" applyFill="1" applyBorder="1" applyAlignment="1">
      <alignment horizontal="right"/>
    </xf>
    <xf numFmtId="0" fontId="23" fillId="24" borderId="26" xfId="6" applyFont="1" applyFill="1" applyBorder="1" applyAlignment="1">
      <alignment horizontal="right"/>
    </xf>
    <xf numFmtId="0" fontId="24" fillId="24" borderId="10" xfId="6" applyFont="1" applyFill="1" applyBorder="1" applyAlignment="1">
      <alignment horizontal="center" vertical="center" textRotation="90" wrapText="1"/>
    </xf>
    <xf numFmtId="0" fontId="24" fillId="24" borderId="15" xfId="6" applyFont="1" applyFill="1" applyBorder="1" applyAlignment="1">
      <alignment horizontal="center" vertical="center" textRotation="90" wrapText="1"/>
    </xf>
    <xf numFmtId="49" fontId="24" fillId="24" borderId="11" xfId="6" applyNumberFormat="1" applyFont="1" applyFill="1" applyBorder="1" applyAlignment="1">
      <alignment horizontal="center" vertical="center" textRotation="90" wrapText="1"/>
    </xf>
    <xf numFmtId="49" fontId="24" fillId="24" borderId="16" xfId="6" applyNumberFormat="1" applyFont="1" applyFill="1" applyBorder="1" applyAlignment="1">
      <alignment horizontal="center" vertical="center" textRotation="90" wrapText="1"/>
    </xf>
    <xf numFmtId="0" fontId="24" fillId="24" borderId="11" xfId="6" applyFont="1" applyFill="1" applyBorder="1" applyAlignment="1">
      <alignment horizontal="center" vertical="center" wrapText="1"/>
    </xf>
    <xf numFmtId="0" fontId="24" fillId="24" borderId="16" xfId="6" applyFont="1" applyFill="1" applyBorder="1" applyAlignment="1">
      <alignment horizontal="center" vertical="center" wrapText="1"/>
    </xf>
    <xf numFmtId="0" fontId="24" fillId="24" borderId="11" xfId="6" applyFont="1" applyFill="1" applyBorder="1" applyAlignment="1">
      <alignment horizontal="center" vertical="center" textRotation="90"/>
    </xf>
    <xf numFmtId="0" fontId="24" fillId="24" borderId="16" xfId="6" applyFont="1" applyFill="1" applyBorder="1" applyAlignment="1">
      <alignment horizontal="center" vertical="center" textRotation="90"/>
    </xf>
    <xf numFmtId="0" fontId="24" fillId="24" borderId="12" xfId="6" applyFont="1" applyFill="1" applyBorder="1" applyAlignment="1">
      <alignment horizontal="center" vertical="center" textRotation="90"/>
    </xf>
    <xf numFmtId="0" fontId="23" fillId="24" borderId="17" xfId="6" applyFont="1" applyFill="1" applyBorder="1" applyAlignment="1">
      <alignment textRotation="90"/>
    </xf>
    <xf numFmtId="49" fontId="23" fillId="24" borderId="0" xfId="6" applyNumberFormat="1" applyFont="1" applyFill="1" applyAlignment="1">
      <alignment horizontal="left"/>
    </xf>
    <xf numFmtId="49" fontId="25" fillId="24" borderId="0" xfId="6" applyNumberFormat="1" applyFont="1" applyFill="1" applyAlignment="1">
      <alignment horizontal="left"/>
    </xf>
    <xf numFmtId="0" fontId="23" fillId="24" borderId="0" xfId="8" applyFont="1" applyFill="1" applyAlignment="1">
      <alignment horizontal="right"/>
    </xf>
    <xf numFmtId="0" fontId="24" fillId="24" borderId="0" xfId="8" applyFont="1" applyFill="1" applyAlignment="1">
      <alignment horizontal="right"/>
    </xf>
  </cellXfs>
  <cellStyles count="139">
    <cellStyle name="1. izcēlums" xfId="15"/>
    <cellStyle name="2. izcēlums" xfId="1"/>
    <cellStyle name="20% - Accent1" xfId="93"/>
    <cellStyle name="20% - Accent2" xfId="94"/>
    <cellStyle name="20% - Accent3" xfId="95"/>
    <cellStyle name="20% - Accent4" xfId="96"/>
    <cellStyle name="20% - Accent5" xfId="97"/>
    <cellStyle name="20% - Accent6" xfId="98"/>
    <cellStyle name="20% - Акцент1" xfId="16"/>
    <cellStyle name="20% - Акцент2" xfId="17"/>
    <cellStyle name="20% - Акцент3" xfId="18"/>
    <cellStyle name="20% - Акцент4" xfId="19"/>
    <cellStyle name="20% - Акцент5" xfId="20"/>
    <cellStyle name="20% - Акцент6" xfId="21"/>
    <cellStyle name="20% no 1. izcēluma 2" xfId="77"/>
    <cellStyle name="20% no 1. izcēluma" xfId="22"/>
    <cellStyle name="20% no 2. izcēluma 2" xfId="78"/>
    <cellStyle name="20% no 2. izcēluma" xfId="23"/>
    <cellStyle name="20% no 3. izcēluma 2" xfId="79"/>
    <cellStyle name="20% no 3. izcēluma" xfId="24"/>
    <cellStyle name="20% no 4. izcēluma 2" xfId="80"/>
    <cellStyle name="20% no 4. izcēluma" xfId="25"/>
    <cellStyle name="20% no 5. izcēluma 2" xfId="81"/>
    <cellStyle name="20% no 5. izcēluma" xfId="26"/>
    <cellStyle name="20% no 6. izcēluma 2" xfId="82"/>
    <cellStyle name="20% no 6. izcēluma" xfId="27"/>
    <cellStyle name="3. izcēlums " xfId="2"/>
    <cellStyle name="4. izcēlums" xfId="3"/>
    <cellStyle name="40% - Accent1" xfId="99"/>
    <cellStyle name="40% - Accent2" xfId="100"/>
    <cellStyle name="40% - Accent3" xfId="101"/>
    <cellStyle name="40% - Accent4" xfId="102"/>
    <cellStyle name="40% - Accent5" xfId="103"/>
    <cellStyle name="40% - Accent6" xfId="104"/>
    <cellStyle name="40% - Акцент1" xfId="28"/>
    <cellStyle name="40% - Акцент2" xfId="29"/>
    <cellStyle name="40% - Акцент3" xfId="30"/>
    <cellStyle name="40% - Акцент4" xfId="31"/>
    <cellStyle name="40% - Акцент5" xfId="32"/>
    <cellStyle name="40% - Акцент6" xfId="33"/>
    <cellStyle name="40% no 1. izcēluma 2" xfId="83"/>
    <cellStyle name="40% no 1. izcēluma" xfId="34"/>
    <cellStyle name="40% no 2. izcēluma 2" xfId="84"/>
    <cellStyle name="40% no 2. izcēluma" xfId="35"/>
    <cellStyle name="40% no 3. izcēluma 2" xfId="85"/>
    <cellStyle name="40% no 3. izcēluma" xfId="36"/>
    <cellStyle name="40% no 4. izcēluma 2" xfId="86"/>
    <cellStyle name="40% no 4. izcēluma" xfId="37"/>
    <cellStyle name="40% no 5. izcēluma 2" xfId="87"/>
    <cellStyle name="40% no 5. izcēluma" xfId="38"/>
    <cellStyle name="40% no 6. izcēluma 2" xfId="88"/>
    <cellStyle name="40% no 6. izcēluma" xfId="39"/>
    <cellStyle name="5. izcēlums" xfId="4"/>
    <cellStyle name="6. izcēlums" xfId="5"/>
    <cellStyle name="60% - Accent1" xfId="105"/>
    <cellStyle name="60% - Accent2" xfId="106"/>
    <cellStyle name="60% - Accent3" xfId="107"/>
    <cellStyle name="60% - Accent4" xfId="108"/>
    <cellStyle name="60% - Accent5" xfId="109"/>
    <cellStyle name="60% - Accent6" xfId="110"/>
    <cellStyle name="60% - Акцент1" xfId="40"/>
    <cellStyle name="60% - Акцент2" xfId="41"/>
    <cellStyle name="60% - Акцент3" xfId="42"/>
    <cellStyle name="60% - Акцент4" xfId="43"/>
    <cellStyle name="60% - Акцент5" xfId="44"/>
    <cellStyle name="60% - Акцент6" xfId="45"/>
    <cellStyle name="60% no 1. izcēluma" xfId="46"/>
    <cellStyle name="60% no 2. izcēluma" xfId="47"/>
    <cellStyle name="60% no 3. izcēluma" xfId="48"/>
    <cellStyle name="60% no 4. izcēluma" xfId="49"/>
    <cellStyle name="60% no 5. izcēluma" xfId="50"/>
    <cellStyle name="60% no 6. izcēluma" xfId="51"/>
    <cellStyle name="Accent1" xfId="111"/>
    <cellStyle name="Accent2" xfId="112"/>
    <cellStyle name="Accent3" xfId="113"/>
    <cellStyle name="Accent4" xfId="114"/>
    <cellStyle name="Accent5" xfId="115"/>
    <cellStyle name="Accent6" xfId="116"/>
    <cellStyle name="Bad" xfId="117"/>
    <cellStyle name="Calculation" xfId="118"/>
    <cellStyle name="Check Cell" xfId="119"/>
    <cellStyle name="Comma 2" xfId="52"/>
    <cellStyle name="Comma 3" xfId="89"/>
    <cellStyle name="Comma_Tāme Kr. Valdemāra 36, Talsos" xfId="120"/>
    <cellStyle name="Excel Built-in Normal" xfId="90"/>
    <cellStyle name="Explanatory Text" xfId="121"/>
    <cellStyle name="Good" xfId="122"/>
    <cellStyle name="Heading 1" xfId="123"/>
    <cellStyle name="Heading 2" xfId="124"/>
    <cellStyle name="Heading 3" xfId="125"/>
    <cellStyle name="Heading 4" xfId="126"/>
    <cellStyle name="Input" xfId="127"/>
    <cellStyle name="Komats 2" xfId="128"/>
    <cellStyle name="Linked Cell" xfId="129"/>
    <cellStyle name="Neutral" xfId="130"/>
    <cellStyle name="Normal 2" xfId="9"/>
    <cellStyle name="Normal 3 2 2" xfId="14"/>
    <cellStyle name="Normal 5" xfId="138"/>
    <cellStyle name="Normal_A.V. Specenes" xfId="91"/>
    <cellStyle name="Normal_bruģis" xfId="92"/>
    <cellStyle name="Normal_tāme roja DABASZINĪBAS JF" xfId="6"/>
    <cellStyle name="Normal_tāme TĒRVETE (jaunā forma)" xfId="10"/>
    <cellStyle name="Note" xfId="131"/>
    <cellStyle name="Output" xfId="132"/>
    <cellStyle name="Parasts" xfId="0" builtinId="0"/>
    <cellStyle name="Parasts 2" xfId="12"/>
    <cellStyle name="Parasts 3" xfId="133"/>
    <cellStyle name="Parasts 3 2" xfId="137"/>
    <cellStyle name="Saistītā šūna" xfId="53"/>
    <cellStyle name="Stils 1" xfId="7"/>
    <cellStyle name="Style 1" xfId="8"/>
    <cellStyle name="Title" xfId="134"/>
    <cellStyle name="Total" xfId="135"/>
    <cellStyle name="Warning Text" xfId="136"/>
    <cellStyle name="Акцент1" xfId="54"/>
    <cellStyle name="Акцент2" xfId="55"/>
    <cellStyle name="Акцент3" xfId="56"/>
    <cellStyle name="Акцент4" xfId="57"/>
    <cellStyle name="Акцент5" xfId="58"/>
    <cellStyle name="Акцент6" xfId="59"/>
    <cellStyle name="Ввод " xfId="60"/>
    <cellStyle name="Вывод" xfId="61"/>
    <cellStyle name="Вычисление" xfId="62"/>
    <cellStyle name="Заголовок 1" xfId="63"/>
    <cellStyle name="Заголовок 2" xfId="64"/>
    <cellStyle name="Заголовок 3" xfId="65"/>
    <cellStyle name="Заголовок 4" xfId="66"/>
    <cellStyle name="Итог" xfId="67"/>
    <cellStyle name="Контрольная ячейка" xfId="68"/>
    <cellStyle name="Название" xfId="69"/>
    <cellStyle name="Нейтральный" xfId="70"/>
    <cellStyle name="Обычный_Pielikums_2_TAMESFORMA" xfId="11"/>
    <cellStyle name="Плохой" xfId="71"/>
    <cellStyle name="Пояснение" xfId="72"/>
    <cellStyle name="Примечание" xfId="73"/>
    <cellStyle name="Связанная ячейка" xfId="74"/>
    <cellStyle name="Стиль 1" xfId="13"/>
    <cellStyle name="Текст предупреждения" xfId="75"/>
    <cellStyle name="Хороший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showZeros="0" tabSelected="1" view="pageBreakPreview" topLeftCell="A4" zoomScale="90" zoomScaleNormal="110" zoomScaleSheetLayoutView="90" workbookViewId="0">
      <selection activeCell="A34" sqref="A34:O34"/>
    </sheetView>
  </sheetViews>
  <sheetFormatPr defaultColWidth="9.109375" defaultRowHeight="12"/>
  <cols>
    <col min="1" max="1" width="4.6640625" style="1" customWidth="1"/>
    <col min="2" max="2" width="9" style="58" customWidth="1"/>
    <col min="3" max="3" width="42.33203125" style="1" customWidth="1"/>
    <col min="4" max="12" width="9.44140625" style="1" customWidth="1"/>
    <col min="13" max="13" width="10.44140625" style="1" customWidth="1"/>
    <col min="14" max="14" width="11.109375" style="1" bestFit="1" customWidth="1"/>
    <col min="15" max="15" width="9.109375" style="1"/>
    <col min="16" max="16" width="12.33203125" style="1" customWidth="1"/>
    <col min="17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5" spans="1:16">
      <c r="A5" s="74" t="s">
        <v>20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>
      <c r="A6" s="76" t="s">
        <v>43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>
      <c r="A7" s="62"/>
      <c r="B7" s="6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6" s="6" customFormat="1">
      <c r="A8" s="2" t="s">
        <v>44</v>
      </c>
      <c r="B8" s="3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>
      <c r="A9" s="7" t="s">
        <v>45</v>
      </c>
      <c r="B9" s="7"/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8"/>
      <c r="O9" s="8"/>
      <c r="P9" s="5"/>
    </row>
    <row r="10" spans="1:16" s="6" customFormat="1">
      <c r="A10" s="7" t="s">
        <v>46</v>
      </c>
      <c r="B10" s="9"/>
      <c r="C10" s="9"/>
      <c r="D10" s="8"/>
      <c r="E10" s="8"/>
      <c r="F10" s="8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11"/>
      <c r="B11" s="3"/>
      <c r="C11" s="12"/>
      <c r="D11" s="8"/>
      <c r="E11" s="5"/>
      <c r="F11" s="5"/>
      <c r="G11" s="5"/>
      <c r="H11" s="5"/>
      <c r="I11" s="5"/>
      <c r="J11" s="5"/>
      <c r="K11" s="13"/>
      <c r="L11" s="13"/>
      <c r="M11" s="5"/>
    </row>
    <row r="12" spans="1:16">
      <c r="A12" s="7" t="s">
        <v>1</v>
      </c>
      <c r="B12" s="3"/>
      <c r="C12" s="12"/>
      <c r="D12" s="8"/>
      <c r="E12" s="5"/>
      <c r="F12" s="5"/>
      <c r="G12" s="5"/>
      <c r="H12" s="5"/>
      <c r="I12" s="5"/>
      <c r="J12" s="7"/>
      <c r="K12" s="7"/>
      <c r="L12" s="75"/>
      <c r="M12" s="75"/>
    </row>
    <row r="13" spans="1:16">
      <c r="A13" s="7" t="s">
        <v>47</v>
      </c>
      <c r="B13" s="3"/>
      <c r="C13" s="12"/>
      <c r="D13" s="8"/>
      <c r="E13" s="5"/>
      <c r="F13" s="5"/>
      <c r="G13" s="5"/>
      <c r="H13" s="5"/>
      <c r="I13" s="5"/>
      <c r="J13" s="1" t="s">
        <v>10</v>
      </c>
      <c r="K13" s="13"/>
      <c r="L13" s="13"/>
      <c r="M13" s="64"/>
      <c r="N13" s="10"/>
    </row>
    <row r="14" spans="1:16">
      <c r="A14" s="11"/>
      <c r="B14" s="3"/>
      <c r="C14" s="12"/>
      <c r="D14" s="8"/>
      <c r="E14" s="5"/>
      <c r="F14" s="5"/>
      <c r="G14" s="5"/>
      <c r="H14" s="5"/>
      <c r="I14" s="5"/>
      <c r="J14" s="1" t="s">
        <v>17</v>
      </c>
      <c r="K14" s="13"/>
      <c r="L14" s="8"/>
      <c r="M14" s="8"/>
    </row>
    <row r="15" spans="1:16" ht="12.6" thickBot="1">
      <c r="A15" s="11"/>
      <c r="B15" s="3"/>
      <c r="C15" s="12"/>
      <c r="D15" s="8"/>
      <c r="E15" s="5"/>
      <c r="F15" s="5"/>
      <c r="G15" s="5"/>
      <c r="H15" s="5"/>
      <c r="I15" s="5"/>
      <c r="K15" s="13"/>
      <c r="L15" s="5"/>
      <c r="M15" s="5"/>
    </row>
    <row r="16" spans="1:16" ht="15.75" customHeight="1">
      <c r="A16" s="86" t="s">
        <v>27</v>
      </c>
      <c r="B16" s="88" t="s">
        <v>2</v>
      </c>
      <c r="C16" s="90" t="s">
        <v>15</v>
      </c>
      <c r="D16" s="92" t="s">
        <v>0</v>
      </c>
      <c r="E16" s="94" t="s">
        <v>38</v>
      </c>
      <c r="F16" s="79" t="s">
        <v>3</v>
      </c>
      <c r="G16" s="80"/>
      <c r="H16" s="80"/>
      <c r="I16" s="80"/>
      <c r="J16" s="80"/>
      <c r="K16" s="81"/>
      <c r="L16" s="82" t="s">
        <v>4</v>
      </c>
      <c r="M16" s="80"/>
      <c r="N16" s="80"/>
      <c r="O16" s="80"/>
      <c r="P16" s="81"/>
    </row>
    <row r="17" spans="1:19" ht="83.4" customHeight="1" thickBot="1">
      <c r="A17" s="87"/>
      <c r="B17" s="89"/>
      <c r="C17" s="91"/>
      <c r="D17" s="93"/>
      <c r="E17" s="95"/>
      <c r="F17" s="14" t="s">
        <v>12</v>
      </c>
      <c r="G17" s="15" t="s">
        <v>16</v>
      </c>
      <c r="H17" s="15" t="s">
        <v>6</v>
      </c>
      <c r="I17" s="15" t="s">
        <v>14</v>
      </c>
      <c r="J17" s="15" t="s">
        <v>7</v>
      </c>
      <c r="K17" s="16" t="s">
        <v>8</v>
      </c>
      <c r="L17" s="17" t="s">
        <v>13</v>
      </c>
      <c r="M17" s="15" t="s">
        <v>6</v>
      </c>
      <c r="N17" s="15" t="s">
        <v>14</v>
      </c>
      <c r="O17" s="15" t="s">
        <v>7</v>
      </c>
      <c r="P17" s="16" t="s">
        <v>9</v>
      </c>
    </row>
    <row r="18" spans="1:19">
      <c r="A18" s="18">
        <v>1</v>
      </c>
      <c r="B18" s="19" t="s">
        <v>5</v>
      </c>
      <c r="C18" s="20" t="s">
        <v>29</v>
      </c>
      <c r="D18" s="21" t="s">
        <v>26</v>
      </c>
      <c r="E18" s="66">
        <v>70</v>
      </c>
      <c r="F18" s="22"/>
      <c r="G18" s="23"/>
      <c r="H18" s="24">
        <f>F18*G18</f>
        <v>0</v>
      </c>
      <c r="I18" s="25"/>
      <c r="J18" s="26">
        <f>ROUND(0.15*H18,2)</f>
        <v>0</v>
      </c>
      <c r="K18" s="22">
        <f>SUM(H18+I18+J18)</f>
        <v>0</v>
      </c>
      <c r="L18" s="22">
        <f>ROUND(E18*F18,2)</f>
        <v>0</v>
      </c>
      <c r="M18" s="22">
        <f>ROUND(E18*H18,2)</f>
        <v>0</v>
      </c>
      <c r="N18" s="22">
        <f t="shared" ref="N18" si="0">ROUND(E18*I18,2)</f>
        <v>0</v>
      </c>
      <c r="O18" s="27">
        <f t="shared" ref="O18" si="1">ROUND(E18*J18,2)</f>
        <v>0</v>
      </c>
      <c r="P18" s="28">
        <f t="shared" ref="P18" si="2">SUM(M18:O18)</f>
        <v>0</v>
      </c>
    </row>
    <row r="19" spans="1:19">
      <c r="A19" s="18">
        <v>2</v>
      </c>
      <c r="B19" s="19" t="s">
        <v>5</v>
      </c>
      <c r="C19" s="20" t="s">
        <v>42</v>
      </c>
      <c r="D19" s="21" t="s">
        <v>11</v>
      </c>
      <c r="E19" s="66">
        <v>29</v>
      </c>
      <c r="F19" s="22"/>
      <c r="G19" s="23"/>
      <c r="H19" s="24"/>
      <c r="I19" s="25"/>
      <c r="J19" s="26"/>
      <c r="K19" s="22"/>
      <c r="L19" s="29"/>
      <c r="M19" s="22"/>
      <c r="N19" s="22"/>
      <c r="O19" s="27"/>
      <c r="P19" s="28"/>
    </row>
    <row r="20" spans="1:19">
      <c r="A20" s="18">
        <v>3</v>
      </c>
      <c r="B20" s="19"/>
      <c r="C20" s="30" t="s">
        <v>30</v>
      </c>
      <c r="D20" s="21" t="s">
        <v>11</v>
      </c>
      <c r="E20" s="66">
        <v>29</v>
      </c>
      <c r="F20" s="22"/>
      <c r="G20" s="23"/>
      <c r="H20" s="24"/>
      <c r="I20" s="25"/>
      <c r="J20" s="26"/>
      <c r="K20" s="22"/>
      <c r="L20" s="29"/>
      <c r="M20" s="22"/>
      <c r="N20" s="22"/>
      <c r="O20" s="27"/>
      <c r="P20" s="28"/>
    </row>
    <row r="21" spans="1:19">
      <c r="A21" s="18">
        <v>4</v>
      </c>
      <c r="B21" s="19"/>
      <c r="C21" s="30" t="s">
        <v>31</v>
      </c>
      <c r="D21" s="21" t="s">
        <v>11</v>
      </c>
      <c r="E21" s="66">
        <v>58</v>
      </c>
      <c r="F21" s="22"/>
      <c r="G21" s="23"/>
      <c r="H21" s="24"/>
      <c r="I21" s="25"/>
      <c r="J21" s="26"/>
      <c r="K21" s="22"/>
      <c r="L21" s="29"/>
      <c r="M21" s="22"/>
      <c r="N21" s="22"/>
      <c r="O21" s="27"/>
      <c r="P21" s="28"/>
    </row>
    <row r="22" spans="1:19">
      <c r="A22" s="18">
        <v>5</v>
      </c>
      <c r="B22" s="19" t="s">
        <v>5</v>
      </c>
      <c r="C22" s="31" t="s">
        <v>40</v>
      </c>
      <c r="D22" s="21" t="s">
        <v>11</v>
      </c>
      <c r="E22" s="67">
        <v>29</v>
      </c>
      <c r="F22" s="22"/>
      <c r="G22" s="22"/>
      <c r="H22" s="22">
        <f>F22*G22</f>
        <v>0</v>
      </c>
      <c r="I22" s="22"/>
      <c r="J22" s="26">
        <f>ROUND(0.25*H22,2)</f>
        <v>0</v>
      </c>
      <c r="K22" s="22">
        <f>SUM(H22+I22+J22)</f>
        <v>0</v>
      </c>
      <c r="L22" s="29">
        <f t="shared" ref="L22:L27" si="3">ROUND(E22*F22,2)</f>
        <v>0</v>
      </c>
      <c r="M22" s="22">
        <f t="shared" ref="M22:M27" si="4">ROUND(E22*H22,2)</f>
        <v>0</v>
      </c>
      <c r="N22" s="22"/>
      <c r="O22" s="22">
        <f t="shared" ref="O22" si="5">ROUND(E22*J22,2)</f>
        <v>0</v>
      </c>
      <c r="P22" s="28">
        <f t="shared" ref="P22" si="6">SUM(M22:O22)</f>
        <v>0</v>
      </c>
    </row>
    <row r="23" spans="1:19">
      <c r="A23" s="18">
        <v>6</v>
      </c>
      <c r="B23" s="32"/>
      <c r="C23" s="33" t="s">
        <v>32</v>
      </c>
      <c r="D23" s="34" t="s">
        <v>11</v>
      </c>
      <c r="E23" s="68">
        <f>E22</f>
        <v>29</v>
      </c>
      <c r="F23" s="22"/>
      <c r="G23" s="22"/>
      <c r="H23" s="22">
        <f t="shared" ref="H23" si="7">ROUND(F23*G23,2)</f>
        <v>0</v>
      </c>
      <c r="I23" s="35"/>
      <c r="J23" s="26"/>
      <c r="K23" s="22">
        <f t="shared" ref="K23" si="8">SUM(H23+I23+J23)</f>
        <v>0</v>
      </c>
      <c r="L23" s="29">
        <f t="shared" si="3"/>
        <v>0</v>
      </c>
      <c r="M23" s="22">
        <f t="shared" si="4"/>
        <v>0</v>
      </c>
      <c r="N23" s="22">
        <f>ROUND(E23*I23,2)</f>
        <v>0</v>
      </c>
      <c r="O23" s="22">
        <f>ROUND(E23*J23,2)</f>
        <v>0</v>
      </c>
      <c r="P23" s="28">
        <f>SUM(M23:O23)</f>
        <v>0</v>
      </c>
      <c r="Q23" s="36"/>
      <c r="R23" s="37"/>
      <c r="S23" s="37"/>
    </row>
    <row r="24" spans="1:19" ht="29.25" customHeight="1">
      <c r="A24" s="70">
        <v>7</v>
      </c>
      <c r="B24" s="32"/>
      <c r="C24" s="33" t="s">
        <v>37</v>
      </c>
      <c r="D24" s="34" t="s">
        <v>11</v>
      </c>
      <c r="E24" s="68">
        <f>E23*2</f>
        <v>58</v>
      </c>
      <c r="F24" s="22"/>
      <c r="G24" s="22"/>
      <c r="H24" s="22">
        <f t="shared" ref="H24" si="9">ROUND(F24*G24,2)</f>
        <v>0</v>
      </c>
      <c r="I24" s="35"/>
      <c r="J24" s="26"/>
      <c r="K24" s="22">
        <f t="shared" ref="K24" si="10">SUM(H24+I24+J24)</f>
        <v>0</v>
      </c>
      <c r="L24" s="29">
        <f t="shared" ref="L24" si="11">ROUND(E24*F24,2)</f>
        <v>0</v>
      </c>
      <c r="M24" s="22">
        <f t="shared" ref="M24" si="12">ROUND(E24*H24,2)</f>
        <v>0</v>
      </c>
      <c r="N24" s="22">
        <f>ROUND(E24*I24,2)</f>
        <v>0</v>
      </c>
      <c r="O24" s="22">
        <f>ROUND(E24*J24,2)</f>
        <v>0</v>
      </c>
      <c r="P24" s="28">
        <f>SUM(M24:O24)</f>
        <v>0</v>
      </c>
      <c r="Q24" s="36"/>
      <c r="R24" s="37"/>
      <c r="S24" s="37"/>
    </row>
    <row r="25" spans="1:19">
      <c r="A25" s="18">
        <v>8</v>
      </c>
      <c r="B25" s="19" t="s">
        <v>5</v>
      </c>
      <c r="C25" s="31" t="s">
        <v>41</v>
      </c>
      <c r="D25" s="21" t="s">
        <v>11</v>
      </c>
      <c r="E25" s="69">
        <v>56</v>
      </c>
      <c r="F25" s="22"/>
      <c r="G25" s="22"/>
      <c r="H25" s="22">
        <f>F25*G25</f>
        <v>0</v>
      </c>
      <c r="I25" s="22"/>
      <c r="J25" s="26">
        <f>ROUND(0.25*H25,2)</f>
        <v>0</v>
      </c>
      <c r="K25" s="22">
        <f>SUM(H25+I25+J25)</f>
        <v>0</v>
      </c>
      <c r="L25" s="29">
        <f t="shared" si="3"/>
        <v>0</v>
      </c>
      <c r="M25" s="22">
        <f t="shared" si="4"/>
        <v>0</v>
      </c>
      <c r="N25" s="22"/>
      <c r="O25" s="22">
        <f t="shared" ref="O25" si="13">ROUND(E25*J25,2)</f>
        <v>0</v>
      </c>
      <c r="P25" s="28">
        <f t="shared" ref="P25" si="14">SUM(M25:O25)</f>
        <v>0</v>
      </c>
    </row>
    <row r="26" spans="1:19">
      <c r="A26" s="18">
        <v>9</v>
      </c>
      <c r="B26" s="32"/>
      <c r="C26" s="33" t="s">
        <v>33</v>
      </c>
      <c r="D26" s="34" t="s">
        <v>26</v>
      </c>
      <c r="E26" s="68">
        <v>70</v>
      </c>
      <c r="F26" s="22"/>
      <c r="G26" s="22"/>
      <c r="H26" s="22">
        <f t="shared" ref="H26:H27" si="15">ROUND(F26*G26,2)</f>
        <v>0</v>
      </c>
      <c r="I26" s="35"/>
      <c r="J26" s="26"/>
      <c r="K26" s="22">
        <f t="shared" ref="K26" si="16">SUM(H26+I26+J26)</f>
        <v>0</v>
      </c>
      <c r="L26" s="29">
        <f t="shared" si="3"/>
        <v>0</v>
      </c>
      <c r="M26" s="22">
        <f t="shared" si="4"/>
        <v>0</v>
      </c>
      <c r="N26" s="22">
        <f t="shared" ref="N26" si="17">ROUND(E26*I26,2)</f>
        <v>0</v>
      </c>
      <c r="O26" s="22">
        <f t="shared" ref="O26" si="18">ROUND(E26*J26,2)</f>
        <v>0</v>
      </c>
      <c r="P26" s="28">
        <f t="shared" ref="P26" si="19">SUM(M26:O26)</f>
        <v>0</v>
      </c>
      <c r="Q26" s="36"/>
      <c r="R26" s="37"/>
      <c r="S26" s="37"/>
    </row>
    <row r="27" spans="1:19">
      <c r="A27" s="18">
        <v>10</v>
      </c>
      <c r="B27" s="32"/>
      <c r="C27" s="33" t="s">
        <v>34</v>
      </c>
      <c r="D27" s="34" t="s">
        <v>11</v>
      </c>
      <c r="E27" s="68">
        <v>224</v>
      </c>
      <c r="F27" s="22"/>
      <c r="G27" s="22"/>
      <c r="H27" s="22">
        <f t="shared" si="15"/>
        <v>0</v>
      </c>
      <c r="I27" s="35"/>
      <c r="J27" s="26"/>
      <c r="K27" s="22"/>
      <c r="L27" s="29">
        <f t="shared" si="3"/>
        <v>0</v>
      </c>
      <c r="M27" s="22">
        <f t="shared" si="4"/>
        <v>0</v>
      </c>
      <c r="N27" s="22">
        <f>ROUND(E27*I27,2)</f>
        <v>0</v>
      </c>
      <c r="O27" s="22">
        <f>ROUND(E27*J27,2)</f>
        <v>0</v>
      </c>
      <c r="P27" s="28">
        <f>SUM(M27:O27)</f>
        <v>0</v>
      </c>
      <c r="Q27" s="36"/>
      <c r="R27" s="37"/>
      <c r="S27" s="37"/>
    </row>
    <row r="28" spans="1:19" s="45" customFormat="1" ht="14.25" customHeight="1" thickBot="1">
      <c r="A28" s="38">
        <v>11</v>
      </c>
      <c r="B28" s="39"/>
      <c r="C28" s="40" t="s">
        <v>35</v>
      </c>
      <c r="D28" s="39" t="s">
        <v>36</v>
      </c>
      <c r="E28" s="41"/>
      <c r="F28" s="42"/>
      <c r="G28" s="42"/>
      <c r="H28" s="42"/>
      <c r="I28" s="42"/>
      <c r="J28" s="42"/>
      <c r="K28" s="42"/>
      <c r="L28" s="43"/>
      <c r="M28" s="42"/>
      <c r="N28" s="42"/>
      <c r="O28" s="42"/>
      <c r="P28" s="44"/>
    </row>
    <row r="29" spans="1:19" ht="12.6" thickBot="1">
      <c r="A29" s="83" t="s">
        <v>18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  <c r="L29" s="46">
        <f>SUM(L18:L28)</f>
        <v>0</v>
      </c>
      <c r="M29" s="46">
        <f>SUM(M18:M28)</f>
        <v>0</v>
      </c>
      <c r="N29" s="46">
        <f>SUM(N18:N28)</f>
        <v>0</v>
      </c>
      <c r="O29" s="46">
        <f>SUM(O18:O28)</f>
        <v>0</v>
      </c>
      <c r="P29" s="46">
        <f>SUM(P18:P28)</f>
        <v>0</v>
      </c>
      <c r="R29" s="37"/>
    </row>
    <row r="30" spans="1:19" s="48" customFormat="1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65"/>
      <c r="L30" s="65"/>
      <c r="M30" s="77" t="s">
        <v>21</v>
      </c>
      <c r="N30" s="77"/>
      <c r="O30" s="77"/>
      <c r="P30" s="47">
        <f>ROUND(0.13*P29,2)</f>
        <v>0</v>
      </c>
    </row>
    <row r="31" spans="1:19" s="48" customFormat="1">
      <c r="A31" s="98" t="s">
        <v>22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47">
        <f>0.07*P29</f>
        <v>0</v>
      </c>
      <c r="R31" s="49"/>
      <c r="S31" s="50"/>
    </row>
    <row r="32" spans="1:19" s="48" customFormat="1">
      <c r="A32" s="99" t="s">
        <v>23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51">
        <f>SUM(P29:P31)</f>
        <v>0</v>
      </c>
      <c r="Q32" s="52"/>
    </row>
    <row r="33" spans="1:19" s="48" customFormat="1">
      <c r="A33" s="98" t="s">
        <v>24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47">
        <f>0.21*P32</f>
        <v>0</v>
      </c>
      <c r="S33" s="50"/>
    </row>
    <row r="34" spans="1:19" s="48" customFormat="1">
      <c r="A34" s="99" t="s">
        <v>23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51">
        <f>SUM(P32:P33)</f>
        <v>0</v>
      </c>
    </row>
    <row r="35" spans="1:19" s="48" customFormat="1">
      <c r="A35" s="53"/>
      <c r="B35" s="5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9" s="48" customFormat="1">
      <c r="A36" s="55" t="s">
        <v>19</v>
      </c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9" s="48" customFormat="1">
      <c r="A37" s="53"/>
      <c r="B37" s="96" t="s">
        <v>25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R37" s="50"/>
    </row>
    <row r="38" spans="1:19" s="48" customFormat="1">
      <c r="A38" s="53"/>
      <c r="B38" s="96" t="s">
        <v>39</v>
      </c>
      <c r="C38" s="97"/>
      <c r="D38" s="97"/>
      <c r="E38" s="97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9" s="48" customFormat="1">
      <c r="A39" s="53"/>
      <c r="B39" s="5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9" s="48" customFormat="1">
      <c r="A40" s="56" t="s">
        <v>28</v>
      </c>
      <c r="B40" s="57"/>
      <c r="C40" s="1"/>
      <c r="D40" s="1"/>
      <c r="E40" s="1"/>
      <c r="F40" s="1"/>
      <c r="G40" s="1"/>
      <c r="H40" s="56"/>
      <c r="I40" s="1"/>
      <c r="J40" s="1"/>
      <c r="K40" s="1"/>
      <c r="L40" s="1"/>
      <c r="M40" s="1"/>
      <c r="N40" s="1"/>
      <c r="O40" s="1"/>
      <c r="P40" s="1"/>
    </row>
    <row r="41" spans="1:19" s="48" customFormat="1">
      <c r="A41" s="1"/>
      <c r="B41" s="58"/>
      <c r="C41" s="1"/>
      <c r="D41" s="1"/>
      <c r="E41" s="1"/>
      <c r="F41" s="59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9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1"/>
      <c r="N42" s="61"/>
      <c r="O42" s="61"/>
      <c r="P42" s="61"/>
    </row>
  </sheetData>
  <mergeCells count="21">
    <mergeCell ref="B38:E38"/>
    <mergeCell ref="B37:P37"/>
    <mergeCell ref="A31:O31"/>
    <mergeCell ref="A32:O32"/>
    <mergeCell ref="A33:O33"/>
    <mergeCell ref="A34:O34"/>
    <mergeCell ref="M30:O30"/>
    <mergeCell ref="A30:J30"/>
    <mergeCell ref="F16:K16"/>
    <mergeCell ref="L16:P16"/>
    <mergeCell ref="A29:K29"/>
    <mergeCell ref="A16:A17"/>
    <mergeCell ref="B16:B17"/>
    <mergeCell ref="C16:C17"/>
    <mergeCell ref="D16:D17"/>
    <mergeCell ref="E16:E17"/>
    <mergeCell ref="A1:P1"/>
    <mergeCell ref="A2:P3"/>
    <mergeCell ref="A5:P5"/>
    <mergeCell ref="L12:M12"/>
    <mergeCell ref="A6:P6"/>
  </mergeCells>
  <conditionalFormatting sqref="C23:C24 C26:C27">
    <cfRule type="expression" priority="30" stopIfTrue="1">
      <formula>#REF!</formula>
    </cfRule>
  </conditionalFormatting>
  <printOptions horizontalCentered="1"/>
  <pageMargins left="0.196850393700787" right="0.196850393700787" top="0.78740157480314998" bottom="0.39370078740157499" header="0.511811023622047" footer="0.196850393700787"/>
  <pageSetup paperSize="9" scale="7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Baznīckalns</vt:lpstr>
      <vt:lpstr>Baznīckalns!Drukas_apgabals</vt:lpstr>
    </vt:vector>
  </TitlesOfParts>
  <Manager/>
  <Company>HCData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Tamāra Kaudze</cp:lastModifiedBy>
  <cp:lastPrinted>2025-05-19T09:49:13Z</cp:lastPrinted>
  <dcterms:created xsi:type="dcterms:W3CDTF">2004-03-25T12:48:46Z</dcterms:created>
  <dcterms:modified xsi:type="dcterms:W3CDTF">2025-05-19T09:53:27Z</dcterms:modified>
  <cp:category/>
</cp:coreProperties>
</file>