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.koha\Desktop\"/>
    </mc:Choice>
  </mc:AlternateContent>
  <xr:revisionPtr revIDLastSave="0" documentId="8_{B104EBC0-50D9-4012-B2FF-8C353BF723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ŠVALDĪBAS_01.01.2025." sheetId="5" r:id="rId1"/>
    <sheet name="PRIVĀTĀS IZGL_IEST_01.01.2025.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V9" i="4"/>
  <c r="U9" i="4"/>
  <c r="C9" i="4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V39" i="5"/>
  <c r="U39" i="5"/>
  <c r="C39" i="5"/>
  <c r="V38" i="5"/>
  <c r="U38" i="5"/>
  <c r="C38" i="5"/>
  <c r="V37" i="5"/>
  <c r="U37" i="5"/>
  <c r="C37" i="5"/>
  <c r="V36" i="5"/>
  <c r="U36" i="5"/>
  <c r="C36" i="5"/>
  <c r="B36" i="5"/>
  <c r="V35" i="5"/>
  <c r="U35" i="5"/>
  <c r="C35" i="5"/>
  <c r="V34" i="5"/>
  <c r="U34" i="5"/>
  <c r="C34" i="5"/>
  <c r="V33" i="5"/>
  <c r="U33" i="5"/>
  <c r="C33" i="5"/>
  <c r="V32" i="5"/>
  <c r="U32" i="5"/>
  <c r="C32" i="5"/>
  <c r="V31" i="5"/>
  <c r="U31" i="5"/>
  <c r="C31" i="5"/>
  <c r="V30" i="5"/>
  <c r="U30" i="5"/>
  <c r="C30" i="5"/>
  <c r="V29" i="5"/>
  <c r="U29" i="5"/>
  <c r="C29" i="5"/>
  <c r="V28" i="5"/>
  <c r="U28" i="5"/>
  <c r="C28" i="5"/>
  <c r="V27" i="5"/>
  <c r="U27" i="5"/>
  <c r="C27" i="5"/>
  <c r="V26" i="5"/>
  <c r="U26" i="5"/>
  <c r="C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4" i="5"/>
  <c r="U24" i="5"/>
  <c r="C24" i="5"/>
  <c r="V23" i="5"/>
  <c r="U23" i="5"/>
  <c r="C23" i="5"/>
  <c r="V22" i="5"/>
  <c r="U22" i="5"/>
  <c r="C22" i="5"/>
  <c r="V21" i="5"/>
  <c r="U21" i="5"/>
  <c r="C21" i="5"/>
  <c r="V20" i="5"/>
  <c r="U20" i="5"/>
  <c r="C20" i="5"/>
  <c r="V19" i="5"/>
  <c r="U19" i="5"/>
  <c r="C19" i="5"/>
  <c r="V18" i="5"/>
  <c r="U18" i="5"/>
  <c r="C18" i="5"/>
  <c r="V17" i="5"/>
  <c r="U17" i="5"/>
  <c r="C17" i="5"/>
  <c r="V16" i="5"/>
  <c r="U16" i="5"/>
  <c r="C16" i="5"/>
  <c r="V15" i="5"/>
  <c r="U15" i="5"/>
  <c r="C15" i="5"/>
  <c r="V14" i="5"/>
  <c r="U14" i="5"/>
  <c r="C14" i="5"/>
  <c r="V13" i="5"/>
  <c r="U13" i="5"/>
  <c r="C13" i="5"/>
  <c r="V12" i="5"/>
  <c r="U12" i="5"/>
  <c r="C12" i="5"/>
  <c r="V11" i="5"/>
  <c r="U11" i="5"/>
  <c r="C11" i="5"/>
  <c r="V10" i="5"/>
  <c r="U10" i="5"/>
  <c r="C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</calcChain>
</file>

<file path=xl/sharedStrings.xml><?xml version="1.0" encoding="utf-8"?>
<sst xmlns="http://schemas.openxmlformats.org/spreadsheetml/2006/main" count="99" uniqueCount="73">
  <si>
    <t>1.pielikums</t>
  </si>
  <si>
    <t xml:space="preserve">Iestādes nosaukums </t>
  </si>
  <si>
    <r>
      <rPr>
        <b/>
        <sz val="8"/>
        <rFont val="Verdana"/>
        <family val="2"/>
        <charset val="186"/>
      </rPr>
      <t xml:space="preserve">Izdevumi pavisam </t>
    </r>
    <r>
      <rPr>
        <sz val="8"/>
        <rFont val="Verdana"/>
        <family val="2"/>
        <charset val="186"/>
      </rPr>
      <t xml:space="preserve">(SUM(4:19)) </t>
    </r>
  </si>
  <si>
    <t>Pakalpojumu apmaksa</t>
  </si>
  <si>
    <r>
      <rPr>
        <b/>
        <sz val="7"/>
        <rFont val="Verdana"/>
        <family val="2"/>
        <charset val="186"/>
      </rPr>
      <t>Krājumi, materiāli, energoresursi, preces, biroja preces un inventārs,</t>
    </r>
    <r>
      <rPr>
        <sz val="7"/>
        <rFont val="Verdana"/>
        <family val="2"/>
        <charset val="186"/>
      </rPr>
      <t xml:space="preserve"> kurus neuzskaita pamatkapitāla veidošanā</t>
    </r>
  </si>
  <si>
    <t>Izdevumi periodikas iegādei</t>
  </si>
  <si>
    <t>Bibliotēku krājumi</t>
  </si>
  <si>
    <t>Pasta, telefona un citi sakaru pakalpojumi</t>
  </si>
  <si>
    <t>Izdevumi par komunālajiem pakalpojumiem</t>
  </si>
  <si>
    <t>Informācijas tehnoloģiju pakalpojumi</t>
  </si>
  <si>
    <t>Izdevumi par dažādām precēm un inventāru</t>
  </si>
  <si>
    <t>Zāles, ķimikālijas, laboratorijas preces, medicīniskās ierīces</t>
  </si>
  <si>
    <t>Iestāžu uzturēšanas materiāli un preces</t>
  </si>
  <si>
    <t>Mācību līdzekļi un materiāli</t>
  </si>
  <si>
    <t>gadā</t>
  </si>
  <si>
    <t>mēnesī</t>
  </si>
  <si>
    <t>Pirmsskolas izglītība</t>
  </si>
  <si>
    <t xml:space="preserve">Talsu PII "Sprīdītis"   </t>
  </si>
  <si>
    <t xml:space="preserve">Talsu PII "Saulīte"    </t>
  </si>
  <si>
    <t xml:space="preserve">Talsu PII "Zvaniņš"   </t>
  </si>
  <si>
    <t>Talsu PII "Pīlādzītis"</t>
  </si>
  <si>
    <t>Sabiles PII "Vīnodziņa"</t>
  </si>
  <si>
    <t>Valdemārpils PII "Saulstariņš"</t>
  </si>
  <si>
    <t>Pastendes PII "Ķipars"</t>
  </si>
  <si>
    <t>Laidzes PII "Papardīte"</t>
  </si>
  <si>
    <t>Laucienes PII "Bitīte"</t>
  </si>
  <si>
    <t>Vandzenes PII "Zīlīte"</t>
  </si>
  <si>
    <t>Talsu PII "Kastanītis"</t>
  </si>
  <si>
    <t xml:space="preserve">Rojas PII "Zelta Zivtiņa"   </t>
  </si>
  <si>
    <t xml:space="preserve">Mērsraga PII "Dārta"   </t>
  </si>
  <si>
    <t xml:space="preserve">Dundagas PII "Kurzemīte"   </t>
  </si>
  <si>
    <t>Vispārējā izglītība</t>
  </si>
  <si>
    <t>Talsu pamatskola</t>
  </si>
  <si>
    <t>Talsu Valsts ģimnāzija</t>
  </si>
  <si>
    <t>Talsu 2.vidusskola</t>
  </si>
  <si>
    <t>Talsu novada vidusskola</t>
  </si>
  <si>
    <t>Sabiles pamatskola</t>
  </si>
  <si>
    <t>Stendes pamatskola</t>
  </si>
  <si>
    <t>Valdemārpils vidusskola</t>
  </si>
  <si>
    <t>Pastendes pamatskola</t>
  </si>
  <si>
    <t>Laucienes pamatskola</t>
  </si>
  <si>
    <t>Lībagu sākumskola</t>
  </si>
  <si>
    <t>Rojas vidusskola</t>
  </si>
  <si>
    <t>Mērsraga vidusskola</t>
  </si>
  <si>
    <t>Dundagas vidusskola</t>
  </si>
  <si>
    <t>Kopā pavisam:</t>
  </si>
  <si>
    <r>
      <rPr>
        <b/>
        <sz val="7"/>
        <rFont val="Verdana"/>
        <family val="2"/>
        <charset val="186"/>
      </rPr>
      <t xml:space="preserve">Atalgojums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prēmijas un naudas balvas EKK 1148, EKK 1170)</t>
    </r>
  </si>
  <si>
    <r>
      <rPr>
        <b/>
        <sz val="7"/>
        <rFont val="Verdana"/>
        <family val="2"/>
        <charset val="186"/>
      </rPr>
      <t>VSAOI, pabalsti un kompensācijas</t>
    </r>
    <r>
      <rPr>
        <sz val="7"/>
        <rFont val="Verdana"/>
        <family val="2"/>
        <charset val="186"/>
      </rPr>
      <t xml:space="preserve"> 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VSAOI no EKK 1148, EKK 1170)</t>
    </r>
  </si>
  <si>
    <r>
      <rPr>
        <b/>
        <sz val="7"/>
        <rFont val="Verdana"/>
        <family val="2"/>
        <charset val="186"/>
      </rPr>
      <t xml:space="preserve">Mācību, darba un dienesta komandējumi, dienesta, darba braucieni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ārvalstu mācību, darba un dienesta komandējumus EKK 2120)</t>
    </r>
  </si>
  <si>
    <r>
      <t xml:space="preserve">Dažādi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izdevumus par transporta pakalpojumiem EKK 2233)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</si>
  <si>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2241)</t>
    </r>
  </si>
  <si>
    <r>
      <rPr>
        <b/>
        <sz val="7"/>
        <rFont val="Verdana"/>
        <family val="2"/>
        <charset val="186"/>
      </rPr>
      <t xml:space="preserve">Īres un nomas maksa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transportlīdzekļu nomas maksu EKK 2262)</t>
    </r>
  </si>
  <si>
    <r>
      <rPr>
        <b/>
        <sz val="7"/>
        <rFont val="Verdana"/>
        <family val="2"/>
        <charset val="186"/>
      </rPr>
      <t xml:space="preserve">Kurināmais un enerģētiskie materiāli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degvielas izdevumus EKK 2322)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</si>
  <si>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t.sk.</t>
    </r>
    <r>
      <rPr>
        <sz val="7"/>
        <rFont val="Verdana"/>
        <family val="2"/>
        <charset val="186"/>
      </rPr>
      <t xml:space="preserve"> ēdināšanas izdevumi EKK 2363 1.-4. klasei, 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ēdin. izdev. PII, spec. PII un visp.izgl.iestādēs no 5.klases)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</si>
  <si>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ēdināšanas izdevumus)</t>
    </r>
  </si>
  <si>
    <r>
      <rPr>
        <b/>
        <sz val="8"/>
        <color theme="1"/>
        <rFont val="Verdana"/>
        <family val="2"/>
        <charset val="186"/>
      </rPr>
      <t xml:space="preserve">Izdevumi pavisam </t>
    </r>
    <r>
      <rPr>
        <sz val="8"/>
        <color theme="1"/>
        <rFont val="Verdana"/>
        <family val="2"/>
        <charset val="186"/>
      </rPr>
      <t xml:space="preserve">(SUM(4:19)) </t>
    </r>
  </si>
  <si>
    <t>2.pielikums</t>
  </si>
  <si>
    <t>Talsu pilsētas skola ar zemākajām viena izglītojamā izmaksām (bez 1.-4.klases ēdināšanas līdzfinansējuma)</t>
  </si>
  <si>
    <t>Faktiskās izmaksas uz vienu izglītojamo (vidēji)</t>
  </si>
  <si>
    <t>Sagatavotājs</t>
  </si>
  <si>
    <r>
      <t>Faktiskās izmaksas uz vienu izglītojamo</t>
    </r>
    <r>
      <rPr>
        <sz val="8"/>
        <color rgb="FFFF0000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(vidēji)</t>
    </r>
  </si>
  <si>
    <t>Virbu PII "Zīļuks"</t>
  </si>
  <si>
    <t>Pūņu sākumskola</t>
  </si>
  <si>
    <r>
      <t xml:space="preserve">Skolēnu / audzēkņu skaits 01.09. 2024. </t>
    </r>
    <r>
      <rPr>
        <sz val="7"/>
        <color theme="1"/>
        <rFont val="Verdana"/>
        <family val="2"/>
        <charset val="186"/>
      </rPr>
      <t>(avots: Valsts Izglītības Informācijas Sistēma)</t>
    </r>
  </si>
  <si>
    <r>
      <t xml:space="preserve">Skolēnu / audzēkņu skaits 01.09. 2024. </t>
    </r>
    <r>
      <rPr>
        <sz val="7"/>
        <rFont val="Verdana"/>
        <family val="2"/>
        <charset val="186"/>
      </rPr>
      <t>(avots: Valsts Izglītības Informācijas Sistēma)</t>
    </r>
  </si>
  <si>
    <t>liene.ugrika@talsi.lv</t>
  </si>
  <si>
    <t>Domes priekšsēdētājs                                    A.Āboliņš</t>
  </si>
  <si>
    <t>Liene Ugrika, 20227387</t>
  </si>
  <si>
    <t>Aprēķins veikts pēc 2024.gada naudas plūsmas izdevumiem, pamatojoties uz Ministru kabineta 28.06.2016. noteikumu Nr.418 "Kārtība, kādā veicami pašvaldību savstarpējie norēķini par izglītības iestāžu sniegtajiem pakalpojumiem" 9.punktu.</t>
  </si>
  <si>
    <t>Aprēķins veikts pēc 2024.gada naudas plūsmas izdevumiem, pamatojoties uz Ministru kabineta 28.06.2016. noteikumu Nr.418 "Kārtība, kādā veicami pašvaldību savstarpējie norēķini par izglītības iestāžu sniegtajiem pakalpojumiem" 9.punktu, neiekļaujot 1.-4.klašu ēdināšanas izmaksas</t>
  </si>
  <si>
    <t xml:space="preserve">Izglītojamā izmaksas Talsu novada pašvaldības dibinātajās izglītības iestādēs periodam no 2025. gada 1. janvāra līdz 2025. gada 31. augustam </t>
  </si>
  <si>
    <t xml:space="preserve">Izglītojamā izmaksas periodam no 2025. gada 1. janvāra līdz 2025. gada 31. augustam, kādā apmērā Talsu novada pašvaldība piedalās privāto izglītības iestāžu finansēšanā </t>
  </si>
  <si>
    <t>Talsu novada pašvaldības domes 27.02.2025. lēmumam Nr.28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</si>
</sst>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7"/>
      <name val="Verdana"/>
      <family val="2"/>
      <charset val="186"/>
    </font>
    <font>
      <b/>
      <sz val="7"/>
      <name val="Verdana"/>
      <family val="2"/>
      <charset val="186"/>
    </font>
    <font>
      <b/>
      <sz val="11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sz val="6.5"/>
      <name val="Verdana"/>
      <family val="2"/>
      <charset val="186"/>
    </font>
    <font>
      <i/>
      <sz val="6"/>
      <name val="Verdana"/>
      <family val="2"/>
      <charset val="186"/>
    </font>
    <font>
      <sz val="11"/>
      <name val="Calibri"/>
      <family val="2"/>
      <scheme val="minor"/>
    </font>
    <font>
      <u/>
      <sz val="7"/>
      <name val="Verdana"/>
      <family val="2"/>
      <charset val="186"/>
    </font>
    <font>
      <i/>
      <sz val="9"/>
      <name val="Verdana"/>
      <family val="2"/>
      <charset val="186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6"/>
      <color theme="1"/>
      <name val="Verdana"/>
      <family val="2"/>
      <charset val="186"/>
    </font>
    <font>
      <sz val="6"/>
      <name val="Verdana"/>
      <family val="2"/>
      <charset val="186"/>
    </font>
    <font>
      <sz val="7"/>
      <color theme="1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8"/>
      <name val="Verdana"/>
      <family val="2"/>
      <charset val="186"/>
    </font>
    <font>
      <sz val="8"/>
      <color rgb="FFFF0000"/>
      <name val="Verdana"/>
      <family val="2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8"/>
      <color indexed="8"/>
      <name val="Times New Roman"/>
      <family val="2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143955809198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1317484054078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25" fillId="0" borderId="0"/>
    <xf numFmtId="0" fontId="23" fillId="0" borderId="0" applyNumberFormat="0" applyFill="0" applyBorder="0" applyAlignment="0" applyProtection="0"/>
  </cellStyleXfs>
  <cellXfs count="159">
    <xf numFmtId="0" fontId="0" fillId="0" borderId="0" xfId="0"/>
    <xf numFmtId="0" fontId="1" fillId="0" borderId="55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 textRotation="90" wrapText="1"/>
    </xf>
    <xf numFmtId="0" fontId="1" fillId="0" borderId="50" xfId="1" applyFont="1" applyBorder="1" applyAlignment="1">
      <alignment horizontal="center" vertical="center" textRotation="90" wrapText="1"/>
    </xf>
    <xf numFmtId="0" fontId="1" fillId="0" borderId="47" xfId="1" applyFont="1" applyBorder="1" applyAlignment="1">
      <alignment horizontal="center" vertical="center" textRotation="90" wrapText="1"/>
    </xf>
    <xf numFmtId="0" fontId="3" fillId="0" borderId="25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10" fillId="0" borderId="5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right"/>
    </xf>
    <xf numFmtId="0" fontId="5" fillId="0" borderId="14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15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vertical="center"/>
    </xf>
    <xf numFmtId="2" fontId="4" fillId="0" borderId="3" xfId="1" applyNumberFormat="1" applyFont="1" applyBorder="1" applyAlignment="1">
      <alignment vertical="center"/>
    </xf>
    <xf numFmtId="1" fontId="5" fillId="2" borderId="16" xfId="1" applyNumberFormat="1" applyFont="1" applyFill="1" applyBorder="1" applyAlignment="1">
      <alignment horizontal="right" vertical="center"/>
    </xf>
    <xf numFmtId="2" fontId="4" fillId="0" borderId="17" xfId="1" applyNumberFormat="1" applyFont="1" applyBorder="1" applyAlignment="1">
      <alignment vertical="center"/>
    </xf>
    <xf numFmtId="2" fontId="4" fillId="0" borderId="18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2" fontId="2" fillId="0" borderId="0" xfId="1" applyNumberFormat="1" applyFont="1"/>
    <xf numFmtId="2" fontId="1" fillId="0" borderId="0" xfId="1" applyNumberFormat="1" applyFont="1"/>
    <xf numFmtId="0" fontId="8" fillId="0" borderId="0" xfId="1" applyFont="1"/>
    <xf numFmtId="0" fontId="2" fillId="0" borderId="15" xfId="1" applyFont="1" applyBorder="1" applyAlignment="1">
      <alignment horizontal="center" vertical="center" textRotation="90" wrapText="1"/>
    </xf>
    <xf numFmtId="0" fontId="1" fillId="0" borderId="15" xfId="1" applyFont="1" applyBorder="1" applyAlignment="1">
      <alignment horizontal="center" vertical="center" textRotation="90" wrapText="1"/>
    </xf>
    <xf numFmtId="0" fontId="1" fillId="0" borderId="14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horizontal="center" vertical="center" textRotation="90" wrapText="1"/>
    </xf>
    <xf numFmtId="1" fontId="4" fillId="0" borderId="15" xfId="1" applyNumberFormat="1" applyFont="1" applyBorder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5" fillId="3" borderId="15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5" fillId="0" borderId="0" xfId="1"/>
    <xf numFmtId="0" fontId="11" fillId="0" borderId="0" xfId="1" applyFont="1"/>
    <xf numFmtId="0" fontId="12" fillId="0" borderId="0" xfId="1" applyFont="1"/>
    <xf numFmtId="0" fontId="25" fillId="0" borderId="0" xfId="1" applyAlignment="1">
      <alignment horizontal="right" wrapText="1"/>
    </xf>
    <xf numFmtId="0" fontId="12" fillId="0" borderId="0" xfId="1" applyFont="1" applyAlignment="1">
      <alignment horizontal="right" wrapText="1"/>
    </xf>
    <xf numFmtId="0" fontId="14" fillId="0" borderId="14" xfId="1" applyFont="1" applyBorder="1" applyAlignment="1">
      <alignment horizontal="center" vertical="center"/>
    </xf>
    <xf numFmtId="0" fontId="18" fillId="0" borderId="0" xfId="1" applyFont="1"/>
    <xf numFmtId="0" fontId="17" fillId="0" borderId="0" xfId="1" applyFont="1" applyAlignment="1">
      <alignment horizontal="right"/>
    </xf>
    <xf numFmtId="0" fontId="19" fillId="0" borderId="0" xfId="1" applyFont="1"/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2" fontId="4" fillId="0" borderId="15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" fontId="5" fillId="4" borderId="16" xfId="1" applyNumberFormat="1" applyFont="1" applyFill="1" applyBorder="1" applyAlignment="1">
      <alignment horizontal="right" vertical="center"/>
    </xf>
    <xf numFmtId="1" fontId="5" fillId="4" borderId="16" xfId="1" applyNumberFormat="1" applyFont="1" applyFill="1" applyBorder="1" applyAlignment="1">
      <alignment vertical="center"/>
    </xf>
    <xf numFmtId="2" fontId="5" fillId="4" borderId="23" xfId="1" applyNumberFormat="1" applyFont="1" applyFill="1" applyBorder="1" applyAlignment="1">
      <alignment vertical="center"/>
    </xf>
    <xf numFmtId="2" fontId="5" fillId="2" borderId="23" xfId="1" applyNumberFormat="1" applyFont="1" applyFill="1" applyBorder="1" applyAlignment="1">
      <alignment horizontal="right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1" fontId="5" fillId="2" borderId="26" xfId="1" applyNumberFormat="1" applyFont="1" applyFill="1" applyBorder="1" applyAlignment="1">
      <alignment horizontal="right" vertical="center"/>
    </xf>
    <xf numFmtId="1" fontId="5" fillId="4" borderId="26" xfId="1" applyNumberFormat="1" applyFont="1" applyFill="1" applyBorder="1" applyAlignment="1">
      <alignment vertical="center"/>
    </xf>
    <xf numFmtId="0" fontId="6" fillId="0" borderId="27" xfId="1" applyFont="1" applyBorder="1" applyAlignment="1">
      <alignment horizontal="center" vertical="center" wrapText="1"/>
    </xf>
    <xf numFmtId="2" fontId="5" fillId="2" borderId="28" xfId="1" applyNumberFormat="1" applyFont="1" applyFill="1" applyBorder="1" applyAlignment="1">
      <alignment horizontal="right" vertical="center"/>
    </xf>
    <xf numFmtId="2" fontId="4" fillId="0" borderId="4" xfId="1" applyNumberFormat="1" applyFont="1" applyBorder="1" applyAlignment="1">
      <alignment vertical="center"/>
    </xf>
    <xf numFmtId="2" fontId="4" fillId="0" borderId="2" xfId="1" applyNumberFormat="1" applyFont="1" applyBorder="1" applyAlignment="1">
      <alignment vertical="center"/>
    </xf>
    <xf numFmtId="2" fontId="4" fillId="0" borderId="29" xfId="1" applyNumberFormat="1" applyFont="1" applyBorder="1" applyAlignment="1">
      <alignment vertical="center"/>
    </xf>
    <xf numFmtId="2" fontId="4" fillId="0" borderId="27" xfId="1" applyNumberFormat="1" applyFont="1" applyBorder="1" applyAlignment="1">
      <alignment vertical="center"/>
    </xf>
    <xf numFmtId="2" fontId="5" fillId="4" borderId="28" xfId="1" applyNumberFormat="1" applyFont="1" applyFill="1" applyBorder="1" applyAlignment="1">
      <alignment vertical="center"/>
    </xf>
    <xf numFmtId="0" fontId="6" fillId="0" borderId="30" xfId="1" applyFont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left" vertical="center"/>
    </xf>
    <xf numFmtId="0" fontId="4" fillId="0" borderId="32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3" xfId="1" applyFont="1" applyBorder="1" applyAlignment="1">
      <alignment vertical="center" wrapText="1"/>
    </xf>
    <xf numFmtId="0" fontId="4" fillId="0" borderId="34" xfId="1" applyFont="1" applyBorder="1" applyAlignment="1">
      <alignment vertical="center"/>
    </xf>
    <xf numFmtId="0" fontId="5" fillId="4" borderId="31" xfId="1" applyFont="1" applyFill="1" applyBorder="1" applyAlignment="1">
      <alignment horizontal="left" vertical="center"/>
    </xf>
    <xf numFmtId="1" fontId="5" fillId="2" borderId="35" xfId="1" applyNumberFormat="1" applyFont="1" applyFill="1" applyBorder="1" applyAlignment="1">
      <alignment horizontal="right" vertical="center"/>
    </xf>
    <xf numFmtId="1" fontId="4" fillId="0" borderId="5" xfId="1" applyNumberFormat="1" applyFont="1" applyBorder="1" applyAlignment="1">
      <alignment vertical="center"/>
    </xf>
    <xf numFmtId="1" fontId="4" fillId="0" borderId="14" xfId="1" applyNumberFormat="1" applyFont="1" applyBorder="1" applyAlignment="1">
      <alignment vertical="center"/>
    </xf>
    <xf numFmtId="1" fontId="4" fillId="0" borderId="8" xfId="1" applyNumberFormat="1" applyFont="1" applyBorder="1" applyAlignment="1">
      <alignment vertical="center"/>
    </xf>
    <xf numFmtId="1" fontId="4" fillId="0" borderId="36" xfId="1" applyNumberFormat="1" applyFont="1" applyBorder="1" applyAlignment="1">
      <alignment vertical="center"/>
    </xf>
    <xf numFmtId="1" fontId="5" fillId="4" borderId="35" xfId="1" applyNumberFormat="1" applyFont="1" applyFill="1" applyBorder="1" applyAlignment="1">
      <alignment horizontal="right" vertical="center"/>
    </xf>
    <xf numFmtId="0" fontId="6" fillId="0" borderId="37" xfId="1" applyFont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/>
    </xf>
    <xf numFmtId="1" fontId="4" fillId="0" borderId="39" xfId="1" applyNumberFormat="1" applyFont="1" applyBorder="1" applyAlignment="1">
      <alignment horizontal="center" vertical="center"/>
    </xf>
    <xf numFmtId="1" fontId="4" fillId="0" borderId="40" xfId="1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41" xfId="1" applyNumberFormat="1" applyFont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/>
    </xf>
    <xf numFmtId="0" fontId="23" fillId="0" borderId="0" xfId="2" applyAlignment="1">
      <alignment vertical="center"/>
    </xf>
    <xf numFmtId="0" fontId="4" fillId="0" borderId="42" xfId="1" applyFont="1" applyBorder="1" applyAlignment="1">
      <alignment vertical="center"/>
    </xf>
    <xf numFmtId="0" fontId="4" fillId="0" borderId="43" xfId="1" applyFont="1" applyBorder="1" applyAlignment="1">
      <alignment vertical="center" wrapText="1"/>
    </xf>
    <xf numFmtId="1" fontId="4" fillId="0" borderId="44" xfId="1" applyNumberFormat="1" applyFont="1" applyBorder="1" applyAlignment="1">
      <alignment horizontal="center" vertical="center"/>
    </xf>
    <xf numFmtId="2" fontId="5" fillId="2" borderId="28" xfId="1" applyNumberFormat="1" applyFont="1" applyFill="1" applyBorder="1" applyAlignment="1">
      <alignment vertical="center"/>
    </xf>
    <xf numFmtId="2" fontId="5" fillId="2" borderId="23" xfId="1" applyNumberFormat="1" applyFont="1" applyFill="1" applyBorder="1" applyAlignment="1">
      <alignment vertical="center"/>
    </xf>
    <xf numFmtId="2" fontId="24" fillId="0" borderId="15" xfId="0" applyNumberFormat="1" applyFont="1" applyBorder="1" applyAlignment="1">
      <alignment horizontal="right" wrapText="1"/>
    </xf>
    <xf numFmtId="2" fontId="24" fillId="0" borderId="45" xfId="0" applyNumberFormat="1" applyFont="1" applyBorder="1" applyAlignment="1">
      <alignment horizontal="right" wrapText="1"/>
    </xf>
    <xf numFmtId="2" fontId="24" fillId="3" borderId="15" xfId="0" applyNumberFormat="1" applyFont="1" applyFill="1" applyBorder="1" applyAlignment="1">
      <alignment horizontal="right" wrapText="1"/>
    </xf>
    <xf numFmtId="1" fontId="4" fillId="3" borderId="14" xfId="1" applyNumberFormat="1" applyFont="1" applyFill="1" applyBorder="1" applyAlignment="1">
      <alignment vertical="center"/>
    </xf>
    <xf numFmtId="2" fontId="4" fillId="3" borderId="2" xfId="1" applyNumberFormat="1" applyFont="1" applyFill="1" applyBorder="1" applyAlignment="1">
      <alignment vertical="center"/>
    </xf>
    <xf numFmtId="2" fontId="4" fillId="3" borderId="1" xfId="1" applyNumberFormat="1" applyFont="1" applyFill="1" applyBorder="1" applyAlignment="1">
      <alignment vertical="center"/>
    </xf>
    <xf numFmtId="1" fontId="4" fillId="3" borderId="8" xfId="1" applyNumberFormat="1" applyFont="1" applyFill="1" applyBorder="1" applyAlignment="1">
      <alignment vertical="center"/>
    </xf>
    <xf numFmtId="2" fontId="4" fillId="3" borderId="29" xfId="1" applyNumberFormat="1" applyFont="1" applyFill="1" applyBorder="1" applyAlignment="1">
      <alignment vertical="center"/>
    </xf>
    <xf numFmtId="2" fontId="4" fillId="3" borderId="17" xfId="1" applyNumberFormat="1" applyFont="1" applyFill="1" applyBorder="1" applyAlignment="1">
      <alignment vertical="center"/>
    </xf>
    <xf numFmtId="1" fontId="4" fillId="3" borderId="46" xfId="1" applyNumberFormat="1" applyFont="1" applyFill="1" applyBorder="1" applyAlignment="1">
      <alignment vertical="center"/>
    </xf>
    <xf numFmtId="2" fontId="24" fillId="3" borderId="47" xfId="0" applyNumberFormat="1" applyFont="1" applyFill="1" applyBorder="1" applyAlignment="1">
      <alignment horizontal="right" wrapText="1"/>
    </xf>
    <xf numFmtId="2" fontId="4" fillId="3" borderId="48" xfId="1" applyNumberFormat="1" applyFont="1" applyFill="1" applyBorder="1" applyAlignment="1">
      <alignment vertical="center"/>
    </xf>
    <xf numFmtId="2" fontId="4" fillId="3" borderId="49" xfId="1" applyNumberFormat="1" applyFont="1" applyFill="1" applyBorder="1" applyAlignment="1">
      <alignment vertical="center"/>
    </xf>
    <xf numFmtId="0" fontId="1" fillId="0" borderId="14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textRotation="90" wrapText="1"/>
    </xf>
    <xf numFmtId="0" fontId="4" fillId="0" borderId="50" xfId="1" applyFont="1" applyBorder="1" applyAlignment="1">
      <alignment horizontal="center" vertical="center" textRotation="90" wrapText="1"/>
    </xf>
    <xf numFmtId="0" fontId="4" fillId="0" borderId="45" xfId="1" applyFont="1" applyBorder="1" applyAlignment="1">
      <alignment horizontal="center" vertical="center" textRotation="90" wrapText="1"/>
    </xf>
    <xf numFmtId="0" fontId="2" fillId="0" borderId="56" xfId="1" applyFont="1" applyBorder="1" applyAlignment="1">
      <alignment horizontal="center" vertical="center" textRotation="90" wrapText="1"/>
    </xf>
    <xf numFmtId="0" fontId="2" fillId="0" borderId="57" xfId="1" applyFont="1" applyBorder="1" applyAlignment="1">
      <alignment horizontal="center" vertical="center" textRotation="90" wrapText="1"/>
    </xf>
    <xf numFmtId="0" fontId="2" fillId="0" borderId="58" xfId="1" applyFont="1" applyBorder="1" applyAlignment="1">
      <alignment horizontal="center" vertical="center" textRotation="90" wrapText="1"/>
    </xf>
    <xf numFmtId="0" fontId="1" fillId="0" borderId="0" xfId="1" applyFont="1" applyAlignment="1">
      <alignment horizontal="right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textRotation="90" wrapText="1"/>
    </xf>
    <xf numFmtId="0" fontId="2" fillId="0" borderId="50" xfId="1" applyFont="1" applyBorder="1" applyAlignment="1">
      <alignment horizontal="center" vertical="center" textRotation="90" wrapText="1"/>
    </xf>
    <xf numFmtId="0" fontId="2" fillId="0" borderId="45" xfId="1" applyFont="1" applyBorder="1" applyAlignment="1">
      <alignment horizontal="center" vertical="center" textRotation="90" wrapText="1"/>
    </xf>
    <xf numFmtId="0" fontId="20" fillId="0" borderId="51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59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14" fillId="0" borderId="61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50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</cellXfs>
  <cellStyles count="3">
    <cellStyle name="Hipersaite" xfId="2" builtinId="8"/>
    <cellStyle name="Parasts" xfId="0" builtinId="0"/>
    <cellStyle name="Parasts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ene.ugrika@talsi.l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ene.ugrika@talsi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2BCF-73E7-4609-82BD-ACAC6B210955}">
  <sheetPr>
    <pageSetUpPr fitToPage="1"/>
  </sheetPr>
  <dimension ref="A1:W46"/>
  <sheetViews>
    <sheetView tabSelected="1" topLeftCell="C1" workbookViewId="0">
      <selection activeCell="Q2" sqref="Q2:V2"/>
    </sheetView>
  </sheetViews>
  <sheetFormatPr defaultColWidth="9.109375" defaultRowHeight="14.4" x14ac:dyDescent="0.3"/>
  <cols>
    <col min="1" max="1" width="38.6640625" style="31" customWidth="1"/>
    <col min="2" max="2" width="10.5546875" style="38" customWidth="1"/>
    <col min="3" max="3" width="11.109375" style="31" customWidth="1"/>
    <col min="4" max="20" width="9.33203125" style="31" customWidth="1"/>
    <col min="21" max="16384" width="9.109375" style="31"/>
  </cols>
  <sheetData>
    <row r="1" spans="1:22" ht="11.25" customHeight="1" x14ac:dyDescent="0.3">
      <c r="A1" s="18"/>
      <c r="B1" s="1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6" t="s">
        <v>0</v>
      </c>
    </row>
    <row r="2" spans="1:22" ht="17.399999999999999" customHeight="1" x14ac:dyDescent="0.3">
      <c r="A2" s="20"/>
      <c r="B2" s="21"/>
      <c r="C2" s="18"/>
      <c r="D2" s="18"/>
      <c r="E2" s="18"/>
      <c r="F2" s="18"/>
      <c r="G2" s="20"/>
      <c r="H2" s="20"/>
      <c r="I2" s="20"/>
      <c r="J2" s="20"/>
      <c r="K2" s="20"/>
      <c r="L2" s="20"/>
      <c r="M2" s="20"/>
      <c r="N2" s="20"/>
      <c r="O2" s="20"/>
      <c r="P2" s="20"/>
      <c r="Q2" s="126" t="s">
        <v>72</v>
      </c>
      <c r="R2" s="126"/>
      <c r="S2" s="126"/>
      <c r="T2" s="126"/>
      <c r="U2" s="126"/>
      <c r="V2" s="126"/>
    </row>
    <row r="3" spans="1:22" ht="21" customHeight="1" thickBot="1" x14ac:dyDescent="0.35">
      <c r="A3" s="9" t="s">
        <v>70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">
      <c r="A4" s="12" t="s">
        <v>1</v>
      </c>
      <c r="B4" s="127" t="s">
        <v>64</v>
      </c>
      <c r="C4" s="130" t="s">
        <v>2</v>
      </c>
      <c r="D4" s="50">
        <v>1100</v>
      </c>
      <c r="E4" s="51">
        <v>1200</v>
      </c>
      <c r="F4" s="51">
        <v>2100</v>
      </c>
      <c r="G4" s="133">
        <v>2200</v>
      </c>
      <c r="H4" s="134"/>
      <c r="I4" s="134"/>
      <c r="J4" s="134"/>
      <c r="K4" s="134"/>
      <c r="L4" s="135"/>
      <c r="M4" s="133">
        <v>2300</v>
      </c>
      <c r="N4" s="134"/>
      <c r="O4" s="134"/>
      <c r="P4" s="134"/>
      <c r="Q4" s="134"/>
      <c r="R4" s="135"/>
      <c r="S4" s="15">
        <v>2400</v>
      </c>
      <c r="T4" s="69">
        <v>5233</v>
      </c>
      <c r="U4" s="136" t="s">
        <v>60</v>
      </c>
      <c r="V4" s="137"/>
    </row>
    <row r="5" spans="1:22" ht="22.5" customHeight="1" x14ac:dyDescent="0.3">
      <c r="A5" s="11"/>
      <c r="B5" s="128"/>
      <c r="C5" s="131"/>
      <c r="D5" s="8" t="s">
        <v>46</v>
      </c>
      <c r="E5" s="8" t="s">
        <v>47</v>
      </c>
      <c r="F5" s="8" t="s">
        <v>48</v>
      </c>
      <c r="G5" s="5" t="s">
        <v>3</v>
      </c>
      <c r="H5" s="4"/>
      <c r="I5" s="4"/>
      <c r="J5" s="4"/>
      <c r="K5" s="4"/>
      <c r="L5" s="3"/>
      <c r="M5" s="2" t="s">
        <v>4</v>
      </c>
      <c r="N5" s="1"/>
      <c r="O5" s="1"/>
      <c r="P5" s="1"/>
      <c r="Q5" s="1"/>
      <c r="R5" s="119"/>
      <c r="S5" s="120" t="s">
        <v>5</v>
      </c>
      <c r="T5" s="123" t="s">
        <v>6</v>
      </c>
      <c r="U5" s="138"/>
      <c r="V5" s="139"/>
    </row>
    <row r="6" spans="1:22" x14ac:dyDescent="0.3">
      <c r="A6" s="11"/>
      <c r="B6" s="128"/>
      <c r="C6" s="131"/>
      <c r="D6" s="7"/>
      <c r="E6" s="7"/>
      <c r="F6" s="7"/>
      <c r="G6" s="22">
        <v>2210</v>
      </c>
      <c r="H6" s="22">
        <v>2220</v>
      </c>
      <c r="I6" s="22">
        <v>2230</v>
      </c>
      <c r="J6" s="39">
        <v>2240</v>
      </c>
      <c r="K6" s="22">
        <v>2250</v>
      </c>
      <c r="L6" s="22">
        <v>2260</v>
      </c>
      <c r="M6" s="22">
        <v>2310</v>
      </c>
      <c r="N6" s="17">
        <v>2320</v>
      </c>
      <c r="O6" s="17">
        <v>2340</v>
      </c>
      <c r="P6" s="17">
        <v>2350</v>
      </c>
      <c r="Q6" s="17">
        <v>2360</v>
      </c>
      <c r="R6" s="17">
        <v>2370</v>
      </c>
      <c r="S6" s="121"/>
      <c r="T6" s="124"/>
      <c r="U6" s="138"/>
      <c r="V6" s="139"/>
    </row>
    <row r="7" spans="1:22" ht="161.25" customHeight="1" x14ac:dyDescent="0.3">
      <c r="A7" s="10"/>
      <c r="B7" s="129"/>
      <c r="C7" s="132"/>
      <c r="D7" s="6"/>
      <c r="E7" s="6"/>
      <c r="F7" s="6"/>
      <c r="G7" s="32" t="s">
        <v>7</v>
      </c>
      <c r="H7" s="32" t="s">
        <v>8</v>
      </c>
      <c r="I7" s="32" t="s">
        <v>49</v>
      </c>
      <c r="J7" s="33" t="s">
        <v>50</v>
      </c>
      <c r="K7" s="32" t="s">
        <v>9</v>
      </c>
      <c r="L7" s="33" t="s">
        <v>51</v>
      </c>
      <c r="M7" s="32" t="s">
        <v>10</v>
      </c>
      <c r="N7" s="34" t="s">
        <v>52</v>
      </c>
      <c r="O7" s="35" t="s">
        <v>11</v>
      </c>
      <c r="P7" s="35" t="s">
        <v>12</v>
      </c>
      <c r="Q7" s="34" t="s">
        <v>53</v>
      </c>
      <c r="R7" s="35" t="s">
        <v>13</v>
      </c>
      <c r="S7" s="122"/>
      <c r="T7" s="125"/>
      <c r="U7" s="138"/>
      <c r="V7" s="139"/>
    </row>
    <row r="8" spans="1:22" ht="15" thickBot="1" x14ac:dyDescent="0.35">
      <c r="A8" s="80">
        <v>1</v>
      </c>
      <c r="B8" s="93">
        <v>2</v>
      </c>
      <c r="C8" s="67">
        <v>3</v>
      </c>
      <c r="D8" s="67">
        <v>4</v>
      </c>
      <c r="E8" s="67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70">
        <v>19</v>
      </c>
      <c r="U8" s="73" t="s">
        <v>14</v>
      </c>
      <c r="V8" s="68" t="s">
        <v>15</v>
      </c>
    </row>
    <row r="9" spans="1:22" ht="15" thickBot="1" x14ac:dyDescent="0.35">
      <c r="A9" s="81" t="s">
        <v>16</v>
      </c>
      <c r="B9" s="94">
        <f t="shared" ref="B9:T9" si="0">SUM(B10:B24)</f>
        <v>1504</v>
      </c>
      <c r="C9" s="87">
        <f>SUM(C10:C24)</f>
        <v>7413656.8199999984</v>
      </c>
      <c r="D9" s="25">
        <f t="shared" si="0"/>
        <v>5329660.5200000005</v>
      </c>
      <c r="E9" s="25">
        <f t="shared" si="0"/>
        <v>1447258.0099999995</v>
      </c>
      <c r="F9" s="25">
        <f t="shared" si="0"/>
        <v>0</v>
      </c>
      <c r="G9" s="25">
        <f t="shared" si="0"/>
        <v>8629.19</v>
      </c>
      <c r="H9" s="25">
        <f t="shared" si="0"/>
        <v>405409.05999999994</v>
      </c>
      <c r="I9" s="25">
        <f t="shared" si="0"/>
        <v>10537.7</v>
      </c>
      <c r="J9" s="25">
        <f t="shared" si="0"/>
        <v>48045.129999999983</v>
      </c>
      <c r="K9" s="25">
        <f t="shared" si="0"/>
        <v>8289.07</v>
      </c>
      <c r="L9" s="25">
        <f t="shared" si="0"/>
        <v>2080.0499999999997</v>
      </c>
      <c r="M9" s="25">
        <f t="shared" si="0"/>
        <v>13849.72</v>
      </c>
      <c r="N9" s="25">
        <f t="shared" si="0"/>
        <v>62925.87</v>
      </c>
      <c r="O9" s="25">
        <f t="shared" si="0"/>
        <v>0</v>
      </c>
      <c r="P9" s="25">
        <f t="shared" si="0"/>
        <v>62327.45</v>
      </c>
      <c r="Q9" s="25">
        <f t="shared" si="0"/>
        <v>2072.35</v>
      </c>
      <c r="R9" s="25">
        <f t="shared" si="0"/>
        <v>12572.699999999999</v>
      </c>
      <c r="S9" s="25">
        <f t="shared" si="0"/>
        <v>0</v>
      </c>
      <c r="T9" s="71">
        <f t="shared" si="0"/>
        <v>0</v>
      </c>
      <c r="U9" s="74">
        <f t="shared" ref="U9:U40" si="1">C9/B9</f>
        <v>4929.2930984042541</v>
      </c>
      <c r="V9" s="65">
        <f>U9/12</f>
        <v>410.7744248670212</v>
      </c>
    </row>
    <row r="10" spans="1:22" x14ac:dyDescent="0.3">
      <c r="A10" s="82" t="s">
        <v>17</v>
      </c>
      <c r="B10" s="95">
        <v>201</v>
      </c>
      <c r="C10" s="88">
        <f>SUM(D10:T10)</f>
        <v>807560.45000000007</v>
      </c>
      <c r="D10" s="106">
        <v>573619.55000000005</v>
      </c>
      <c r="E10" s="106">
        <v>147109.64000000001</v>
      </c>
      <c r="F10" s="106">
        <v>0</v>
      </c>
      <c r="G10" s="106">
        <v>1112.6600000000001</v>
      </c>
      <c r="H10" s="106">
        <v>62181.01</v>
      </c>
      <c r="I10" s="106">
        <v>782.53</v>
      </c>
      <c r="J10" s="106">
        <v>12132.9</v>
      </c>
      <c r="K10" s="106">
        <v>614.83000000000004</v>
      </c>
      <c r="L10" s="106">
        <v>371.63</v>
      </c>
      <c r="M10" s="106">
        <v>1837.84</v>
      </c>
      <c r="N10" s="106">
        <v>0</v>
      </c>
      <c r="O10" s="106">
        <v>0</v>
      </c>
      <c r="P10" s="106">
        <v>7557.33</v>
      </c>
      <c r="Q10" s="106">
        <v>0</v>
      </c>
      <c r="R10" s="106">
        <v>240.53</v>
      </c>
      <c r="S10" s="106">
        <v>0</v>
      </c>
      <c r="T10" s="106">
        <v>0</v>
      </c>
      <c r="U10" s="75">
        <f t="shared" si="1"/>
        <v>4017.7136815920403</v>
      </c>
      <c r="V10" s="24">
        <f>U10/12</f>
        <v>334.80947346600334</v>
      </c>
    </row>
    <row r="11" spans="1:22" x14ac:dyDescent="0.3">
      <c r="A11" s="83" t="s">
        <v>18</v>
      </c>
      <c r="B11" s="96">
        <v>98</v>
      </c>
      <c r="C11" s="89">
        <f t="shared" ref="C11:C24" si="2">SUM(D11:T11)</f>
        <v>488637.74000000005</v>
      </c>
      <c r="D11" s="106">
        <v>345657.41</v>
      </c>
      <c r="E11" s="106">
        <v>100757.58</v>
      </c>
      <c r="F11" s="106">
        <v>0</v>
      </c>
      <c r="G11" s="106">
        <v>872.12</v>
      </c>
      <c r="H11" s="106">
        <v>27316.43</v>
      </c>
      <c r="I11" s="106">
        <v>369.64</v>
      </c>
      <c r="J11" s="106">
        <v>3059.71</v>
      </c>
      <c r="K11" s="106">
        <v>499.51</v>
      </c>
      <c r="L11" s="106">
        <v>247.21</v>
      </c>
      <c r="M11" s="106">
        <v>1359.86</v>
      </c>
      <c r="N11" s="106">
        <v>0</v>
      </c>
      <c r="O11" s="106">
        <v>0</v>
      </c>
      <c r="P11" s="106">
        <v>7197.96</v>
      </c>
      <c r="Q11" s="106">
        <v>280.31</v>
      </c>
      <c r="R11" s="106">
        <v>1020</v>
      </c>
      <c r="S11" s="106">
        <v>0</v>
      </c>
      <c r="T11" s="106">
        <v>0</v>
      </c>
      <c r="U11" s="76">
        <f t="shared" si="1"/>
        <v>4986.0993877551027</v>
      </c>
      <c r="V11" s="23">
        <f t="shared" ref="V11:V24" si="3">U11/12</f>
        <v>415.50828231292525</v>
      </c>
    </row>
    <row r="12" spans="1:22" x14ac:dyDescent="0.3">
      <c r="A12" s="83" t="s">
        <v>19</v>
      </c>
      <c r="B12" s="96">
        <v>112</v>
      </c>
      <c r="C12" s="89">
        <f t="shared" si="2"/>
        <v>497722.56000000011</v>
      </c>
      <c r="D12" s="106">
        <v>360209.14</v>
      </c>
      <c r="E12" s="106">
        <v>96720.46</v>
      </c>
      <c r="F12" s="106">
        <v>0</v>
      </c>
      <c r="G12" s="106">
        <v>890.28</v>
      </c>
      <c r="H12" s="106">
        <v>30895.48</v>
      </c>
      <c r="I12" s="106">
        <v>1854.65</v>
      </c>
      <c r="J12" s="106">
        <v>2570.02</v>
      </c>
      <c r="K12" s="106">
        <v>499.52</v>
      </c>
      <c r="L12" s="106">
        <v>0</v>
      </c>
      <c r="M12" s="106">
        <v>499.22</v>
      </c>
      <c r="N12" s="106">
        <v>0</v>
      </c>
      <c r="O12" s="106">
        <v>0</v>
      </c>
      <c r="P12" s="106">
        <v>3034.26</v>
      </c>
      <c r="Q12" s="106">
        <v>0</v>
      </c>
      <c r="R12" s="106">
        <v>549.53</v>
      </c>
      <c r="S12" s="106">
        <v>0</v>
      </c>
      <c r="T12" s="106">
        <v>0</v>
      </c>
      <c r="U12" s="76">
        <f t="shared" si="1"/>
        <v>4443.9514285714295</v>
      </c>
      <c r="V12" s="23">
        <f t="shared" si="3"/>
        <v>370.32928571428579</v>
      </c>
    </row>
    <row r="13" spans="1:22" x14ac:dyDescent="0.3">
      <c r="A13" s="83" t="s">
        <v>20</v>
      </c>
      <c r="B13" s="96">
        <v>230</v>
      </c>
      <c r="C13" s="89">
        <f t="shared" si="2"/>
        <v>761216.48999999987</v>
      </c>
      <c r="D13" s="106">
        <v>555557.34</v>
      </c>
      <c r="E13" s="106">
        <v>145025.12</v>
      </c>
      <c r="F13" s="106">
        <v>0</v>
      </c>
      <c r="G13" s="106">
        <v>953.63</v>
      </c>
      <c r="H13" s="106">
        <v>40069.199999999997</v>
      </c>
      <c r="I13" s="106">
        <v>153.79</v>
      </c>
      <c r="J13" s="106">
        <v>6730.65</v>
      </c>
      <c r="K13" s="106">
        <v>249.74</v>
      </c>
      <c r="L13" s="106">
        <v>903.84</v>
      </c>
      <c r="M13" s="106">
        <v>1789.46</v>
      </c>
      <c r="N13" s="106">
        <v>0</v>
      </c>
      <c r="O13" s="106">
        <v>0</v>
      </c>
      <c r="P13" s="106">
        <v>7619.83</v>
      </c>
      <c r="Q13" s="106">
        <v>96.62</v>
      </c>
      <c r="R13" s="106">
        <v>2067.27</v>
      </c>
      <c r="S13" s="106">
        <v>0</v>
      </c>
      <c r="T13" s="106">
        <v>0</v>
      </c>
      <c r="U13" s="76">
        <f t="shared" si="1"/>
        <v>3309.6369130434778</v>
      </c>
      <c r="V13" s="23">
        <f t="shared" si="3"/>
        <v>275.80307608695648</v>
      </c>
    </row>
    <row r="14" spans="1:22" x14ac:dyDescent="0.3">
      <c r="A14" s="84" t="s">
        <v>27</v>
      </c>
      <c r="B14" s="96">
        <v>67</v>
      </c>
      <c r="C14" s="89">
        <f t="shared" si="2"/>
        <v>367743.95999999996</v>
      </c>
      <c r="D14" s="106">
        <v>270355.49</v>
      </c>
      <c r="E14" s="106">
        <v>68647.34</v>
      </c>
      <c r="F14" s="106">
        <v>0</v>
      </c>
      <c r="G14" s="106">
        <v>711.73</v>
      </c>
      <c r="H14" s="106">
        <v>19607.990000000002</v>
      </c>
      <c r="I14" s="106">
        <v>15</v>
      </c>
      <c r="J14" s="106">
        <v>3101.64</v>
      </c>
      <c r="K14" s="106">
        <v>499.51</v>
      </c>
      <c r="L14" s="106">
        <v>59.79</v>
      </c>
      <c r="M14" s="106">
        <v>224.69</v>
      </c>
      <c r="N14" s="106">
        <v>0</v>
      </c>
      <c r="O14" s="106">
        <v>0</v>
      </c>
      <c r="P14" s="106">
        <v>3950.78</v>
      </c>
      <c r="Q14" s="106">
        <v>0</v>
      </c>
      <c r="R14" s="106">
        <v>570</v>
      </c>
      <c r="S14" s="106">
        <v>0</v>
      </c>
      <c r="T14" s="106">
        <v>0</v>
      </c>
      <c r="U14" s="76">
        <f t="shared" si="1"/>
        <v>5488.7158208955216</v>
      </c>
      <c r="V14" s="23">
        <f t="shared" si="3"/>
        <v>457.39298507462678</v>
      </c>
    </row>
    <row r="15" spans="1:22" x14ac:dyDescent="0.3">
      <c r="A15" s="83" t="s">
        <v>21</v>
      </c>
      <c r="B15" s="96">
        <v>86</v>
      </c>
      <c r="C15" s="89">
        <f t="shared" si="2"/>
        <v>385391.50999999995</v>
      </c>
      <c r="D15" s="106">
        <v>297065.59999999998</v>
      </c>
      <c r="E15" s="106">
        <v>78644.509999999995</v>
      </c>
      <c r="F15" s="106">
        <v>0</v>
      </c>
      <c r="G15" s="106">
        <v>71.72</v>
      </c>
      <c r="H15" s="106">
        <v>2388.08</v>
      </c>
      <c r="I15" s="106">
        <v>241.63</v>
      </c>
      <c r="J15" s="106">
        <v>2062.69</v>
      </c>
      <c r="K15" s="106">
        <v>499.48</v>
      </c>
      <c r="L15" s="106">
        <v>89.54</v>
      </c>
      <c r="M15" s="106">
        <v>664.38</v>
      </c>
      <c r="N15" s="106">
        <v>0</v>
      </c>
      <c r="O15" s="106">
        <v>0</v>
      </c>
      <c r="P15" s="106">
        <v>3162.46</v>
      </c>
      <c r="Q15" s="106">
        <v>0</v>
      </c>
      <c r="R15" s="106">
        <v>501.42</v>
      </c>
      <c r="S15" s="106">
        <v>0</v>
      </c>
      <c r="T15" s="106">
        <v>0</v>
      </c>
      <c r="U15" s="76">
        <f t="shared" si="1"/>
        <v>4481.296627906976</v>
      </c>
      <c r="V15" s="23">
        <f t="shared" si="3"/>
        <v>373.44138565891467</v>
      </c>
    </row>
    <row r="16" spans="1:22" x14ac:dyDescent="0.3">
      <c r="A16" s="83" t="s">
        <v>22</v>
      </c>
      <c r="B16" s="96">
        <v>109</v>
      </c>
      <c r="C16" s="89">
        <f t="shared" si="2"/>
        <v>485675.05000000005</v>
      </c>
      <c r="D16" s="106">
        <v>350669.96</v>
      </c>
      <c r="E16" s="106">
        <v>93774.57</v>
      </c>
      <c r="F16" s="106">
        <v>0</v>
      </c>
      <c r="G16" s="106">
        <v>47.8</v>
      </c>
      <c r="H16" s="106">
        <v>29633.97</v>
      </c>
      <c r="I16" s="106">
        <v>545.08000000000004</v>
      </c>
      <c r="J16" s="106">
        <v>3056.53</v>
      </c>
      <c r="K16" s="106">
        <v>499.48</v>
      </c>
      <c r="L16" s="106">
        <v>30.73</v>
      </c>
      <c r="M16" s="106">
        <v>1974.92</v>
      </c>
      <c r="N16" s="106">
        <v>0</v>
      </c>
      <c r="O16" s="106">
        <v>0</v>
      </c>
      <c r="P16" s="106">
        <v>4404.75</v>
      </c>
      <c r="Q16" s="106">
        <v>0</v>
      </c>
      <c r="R16" s="106">
        <v>1037.26</v>
      </c>
      <c r="S16" s="106">
        <v>0</v>
      </c>
      <c r="T16" s="106">
        <v>0</v>
      </c>
      <c r="U16" s="76">
        <f t="shared" si="1"/>
        <v>4455.734403669725</v>
      </c>
      <c r="V16" s="23">
        <f t="shared" si="3"/>
        <v>371.31120030581042</v>
      </c>
    </row>
    <row r="17" spans="1:23" x14ac:dyDescent="0.3">
      <c r="A17" s="83" t="s">
        <v>23</v>
      </c>
      <c r="B17" s="96">
        <v>104</v>
      </c>
      <c r="C17" s="89">
        <f t="shared" si="2"/>
        <v>550123.47</v>
      </c>
      <c r="D17" s="106">
        <v>382849.1</v>
      </c>
      <c r="E17" s="106">
        <v>100832.96000000001</v>
      </c>
      <c r="F17" s="106">
        <v>0</v>
      </c>
      <c r="G17" s="106">
        <v>164.64</v>
      </c>
      <c r="H17" s="106">
        <v>55438.67</v>
      </c>
      <c r="I17" s="106">
        <v>2313.9699999999998</v>
      </c>
      <c r="J17" s="106">
        <v>2964.26</v>
      </c>
      <c r="K17" s="106">
        <v>499.48</v>
      </c>
      <c r="L17" s="106">
        <v>0</v>
      </c>
      <c r="M17" s="106">
        <v>712.55</v>
      </c>
      <c r="N17" s="106">
        <v>0</v>
      </c>
      <c r="O17" s="106">
        <v>0</v>
      </c>
      <c r="P17" s="106">
        <v>3035.36</v>
      </c>
      <c r="Q17" s="106">
        <v>127.73</v>
      </c>
      <c r="R17" s="106">
        <v>1184.75</v>
      </c>
      <c r="S17" s="106">
        <v>0</v>
      </c>
      <c r="T17" s="106">
        <v>0</v>
      </c>
      <c r="U17" s="76">
        <f t="shared" si="1"/>
        <v>5289.6487499999994</v>
      </c>
      <c r="V17" s="23">
        <f t="shared" si="3"/>
        <v>440.80406249999993</v>
      </c>
    </row>
    <row r="18" spans="1:23" x14ac:dyDescent="0.3">
      <c r="A18" s="83" t="s">
        <v>24</v>
      </c>
      <c r="B18" s="96">
        <v>37</v>
      </c>
      <c r="C18" s="89">
        <f t="shared" si="2"/>
        <v>277292.26999999996</v>
      </c>
      <c r="D18" s="106">
        <v>198310.6</v>
      </c>
      <c r="E18" s="106">
        <v>49573.83</v>
      </c>
      <c r="F18" s="106">
        <v>0</v>
      </c>
      <c r="G18" s="106">
        <v>240.16</v>
      </c>
      <c r="H18" s="106">
        <v>24764.23</v>
      </c>
      <c r="I18" s="106">
        <v>286.69</v>
      </c>
      <c r="J18" s="106">
        <v>1504.43</v>
      </c>
      <c r="K18" s="106">
        <v>499.48</v>
      </c>
      <c r="L18" s="106">
        <v>0</v>
      </c>
      <c r="M18" s="106">
        <v>156.43</v>
      </c>
      <c r="N18" s="106">
        <v>0</v>
      </c>
      <c r="O18" s="106">
        <v>0</v>
      </c>
      <c r="P18" s="106">
        <v>1513.7</v>
      </c>
      <c r="Q18" s="106">
        <v>0</v>
      </c>
      <c r="R18" s="106">
        <v>442.72</v>
      </c>
      <c r="S18" s="106">
        <v>0</v>
      </c>
      <c r="T18" s="106">
        <v>0</v>
      </c>
      <c r="U18" s="76">
        <f t="shared" si="1"/>
        <v>7494.385675675675</v>
      </c>
      <c r="V18" s="23">
        <f t="shared" si="3"/>
        <v>624.53213963963958</v>
      </c>
    </row>
    <row r="19" spans="1:23" x14ac:dyDescent="0.3">
      <c r="A19" s="84" t="s">
        <v>25</v>
      </c>
      <c r="B19" s="96">
        <v>63</v>
      </c>
      <c r="C19" s="89">
        <f t="shared" si="2"/>
        <v>352955.92999999993</v>
      </c>
      <c r="D19" s="106">
        <v>249050.98</v>
      </c>
      <c r="E19" s="106">
        <v>64251.97</v>
      </c>
      <c r="F19" s="106">
        <v>0</v>
      </c>
      <c r="G19" s="106">
        <v>150.91</v>
      </c>
      <c r="H19" s="106">
        <v>32591.91</v>
      </c>
      <c r="I19" s="106">
        <v>326.07</v>
      </c>
      <c r="J19" s="106">
        <v>1527.2</v>
      </c>
      <c r="K19" s="106">
        <v>569.48</v>
      </c>
      <c r="L19" s="106">
        <v>96.85</v>
      </c>
      <c r="M19" s="106">
        <v>443</v>
      </c>
      <c r="N19" s="106">
        <v>0</v>
      </c>
      <c r="O19" s="106">
        <v>0</v>
      </c>
      <c r="P19" s="106">
        <v>3247.56</v>
      </c>
      <c r="Q19" s="106">
        <v>0</v>
      </c>
      <c r="R19" s="106">
        <v>700</v>
      </c>
      <c r="S19" s="106">
        <v>0</v>
      </c>
      <c r="T19" s="106">
        <v>0</v>
      </c>
      <c r="U19" s="76">
        <f t="shared" si="1"/>
        <v>5602.4750793650783</v>
      </c>
      <c r="V19" s="23">
        <f t="shared" si="3"/>
        <v>466.87292328042321</v>
      </c>
    </row>
    <row r="20" spans="1:23" x14ac:dyDescent="0.3">
      <c r="A20" s="84" t="s">
        <v>26</v>
      </c>
      <c r="B20" s="96">
        <v>60</v>
      </c>
      <c r="C20" s="89">
        <f t="shared" si="2"/>
        <v>326839.97000000003</v>
      </c>
      <c r="D20" s="106">
        <v>247965.37</v>
      </c>
      <c r="E20" s="106">
        <v>63380.95</v>
      </c>
      <c r="F20" s="106">
        <v>0</v>
      </c>
      <c r="G20" s="106">
        <v>29.72</v>
      </c>
      <c r="H20" s="106">
        <v>7758.03</v>
      </c>
      <c r="I20" s="106">
        <v>538.54999999999995</v>
      </c>
      <c r="J20" s="106">
        <v>1778.89</v>
      </c>
      <c r="K20" s="106">
        <v>499.48</v>
      </c>
      <c r="L20" s="106">
        <v>280.45999999999998</v>
      </c>
      <c r="M20" s="106">
        <v>330.59</v>
      </c>
      <c r="N20" s="106">
        <v>0</v>
      </c>
      <c r="O20" s="106">
        <v>0</v>
      </c>
      <c r="P20" s="106">
        <v>3619.24</v>
      </c>
      <c r="Q20" s="106">
        <v>39.6</v>
      </c>
      <c r="R20" s="106">
        <v>619.09</v>
      </c>
      <c r="S20" s="106">
        <v>0</v>
      </c>
      <c r="T20" s="106">
        <v>0</v>
      </c>
      <c r="U20" s="76">
        <f t="shared" si="1"/>
        <v>5447.3328333333338</v>
      </c>
      <c r="V20" s="23">
        <f t="shared" si="3"/>
        <v>453.94440277777784</v>
      </c>
    </row>
    <row r="21" spans="1:23" x14ac:dyDescent="0.3">
      <c r="A21" s="84" t="s">
        <v>29</v>
      </c>
      <c r="B21" s="96">
        <v>42</v>
      </c>
      <c r="C21" s="89">
        <f t="shared" si="2"/>
        <v>284208.67</v>
      </c>
      <c r="D21" s="106">
        <v>206402.49</v>
      </c>
      <c r="E21" s="106">
        <v>50866.78</v>
      </c>
      <c r="F21" s="106">
        <v>0</v>
      </c>
      <c r="G21" s="106">
        <v>216.85</v>
      </c>
      <c r="H21" s="106">
        <v>5336.51</v>
      </c>
      <c r="I21" s="106">
        <v>308.81</v>
      </c>
      <c r="J21" s="106">
        <v>1574.82</v>
      </c>
      <c r="K21" s="106">
        <v>505.6</v>
      </c>
      <c r="L21" s="106">
        <v>0</v>
      </c>
      <c r="M21" s="106">
        <v>929.69</v>
      </c>
      <c r="N21" s="106">
        <v>14471.6</v>
      </c>
      <c r="O21" s="106">
        <v>0</v>
      </c>
      <c r="P21" s="106">
        <v>2588.6999999999998</v>
      </c>
      <c r="Q21" s="106">
        <v>121.82</v>
      </c>
      <c r="R21" s="106">
        <v>885</v>
      </c>
      <c r="S21" s="106">
        <v>0</v>
      </c>
      <c r="T21" s="106">
        <v>0</v>
      </c>
      <c r="U21" s="76">
        <f t="shared" si="1"/>
        <v>6766.8730952380947</v>
      </c>
      <c r="V21" s="23">
        <f t="shared" si="3"/>
        <v>563.90609126984123</v>
      </c>
    </row>
    <row r="22" spans="1:23" x14ac:dyDescent="0.3">
      <c r="A22" s="84" t="s">
        <v>28</v>
      </c>
      <c r="B22" s="96">
        <v>118</v>
      </c>
      <c r="C22" s="109">
        <f>SUM(D22:T22)</f>
        <v>875853.67</v>
      </c>
      <c r="D22" s="108">
        <v>616218.21</v>
      </c>
      <c r="E22" s="108">
        <v>203742.47</v>
      </c>
      <c r="F22" s="108">
        <v>0</v>
      </c>
      <c r="G22" s="108">
        <v>1516.15</v>
      </c>
      <c r="H22" s="108">
        <v>16129.91</v>
      </c>
      <c r="I22" s="108">
        <v>1545.43</v>
      </c>
      <c r="J22" s="108">
        <v>3954.59</v>
      </c>
      <c r="K22" s="108">
        <v>1186.52</v>
      </c>
      <c r="L22" s="106">
        <v>0</v>
      </c>
      <c r="M22" s="108">
        <v>1380.19</v>
      </c>
      <c r="N22" s="108">
        <v>23270.31</v>
      </c>
      <c r="O22" s="106">
        <v>0</v>
      </c>
      <c r="P22" s="108">
        <v>5306.55</v>
      </c>
      <c r="Q22" s="108">
        <v>388.35</v>
      </c>
      <c r="R22" s="108">
        <v>1214.99</v>
      </c>
      <c r="S22" s="106">
        <v>0</v>
      </c>
      <c r="T22" s="106">
        <v>0</v>
      </c>
      <c r="U22" s="110">
        <f>C22/B22</f>
        <v>7422.4887288135596</v>
      </c>
      <c r="V22" s="111">
        <f t="shared" si="3"/>
        <v>618.54072740112997</v>
      </c>
    </row>
    <row r="23" spans="1:23" x14ac:dyDescent="0.3">
      <c r="A23" s="84" t="s">
        <v>30</v>
      </c>
      <c r="B23" s="97">
        <v>141</v>
      </c>
      <c r="C23" s="112">
        <f t="shared" si="2"/>
        <v>591798.65999999992</v>
      </c>
      <c r="D23" s="108">
        <v>431153.42</v>
      </c>
      <c r="E23" s="108">
        <v>111281.65</v>
      </c>
      <c r="F23" s="108">
        <v>0</v>
      </c>
      <c r="G23" s="108">
        <v>81.86</v>
      </c>
      <c r="H23" s="108">
        <v>14391.96</v>
      </c>
      <c r="I23" s="108">
        <v>753.42</v>
      </c>
      <c r="J23" s="108">
        <v>406.42</v>
      </c>
      <c r="K23" s="108">
        <v>667.48</v>
      </c>
      <c r="L23" s="106">
        <v>0</v>
      </c>
      <c r="M23" s="108">
        <v>1479.1</v>
      </c>
      <c r="N23" s="108">
        <v>25183.96</v>
      </c>
      <c r="O23" s="106">
        <v>0</v>
      </c>
      <c r="P23" s="108">
        <v>4426.26</v>
      </c>
      <c r="Q23" s="108">
        <v>583.13</v>
      </c>
      <c r="R23" s="108">
        <v>1390</v>
      </c>
      <c r="S23" s="106">
        <v>0</v>
      </c>
      <c r="T23" s="106">
        <v>0</v>
      </c>
      <c r="U23" s="113">
        <f t="shared" si="1"/>
        <v>4197.1536170212757</v>
      </c>
      <c r="V23" s="114">
        <f t="shared" si="3"/>
        <v>349.76280141843966</v>
      </c>
    </row>
    <row r="24" spans="1:23" ht="15" thickBot="1" x14ac:dyDescent="0.35">
      <c r="A24" s="102" t="s">
        <v>61</v>
      </c>
      <c r="B24" s="103">
        <v>36</v>
      </c>
      <c r="C24" s="115">
        <f t="shared" si="2"/>
        <v>360636.42</v>
      </c>
      <c r="D24" s="108">
        <v>244575.86</v>
      </c>
      <c r="E24" s="108">
        <v>72648.179999999993</v>
      </c>
      <c r="F24" s="108">
        <v>0</v>
      </c>
      <c r="G24" s="108">
        <v>1568.96</v>
      </c>
      <c r="H24" s="116">
        <v>36905.68</v>
      </c>
      <c r="I24" s="116">
        <v>502.44</v>
      </c>
      <c r="J24" s="116">
        <v>1620.38</v>
      </c>
      <c r="K24" s="116">
        <v>499.48</v>
      </c>
      <c r="L24" s="106">
        <v>0</v>
      </c>
      <c r="M24" s="116">
        <v>67.8</v>
      </c>
      <c r="N24" s="108">
        <v>0</v>
      </c>
      <c r="O24" s="106">
        <v>0</v>
      </c>
      <c r="P24" s="116">
        <v>1662.71</v>
      </c>
      <c r="Q24" s="108">
        <v>434.79</v>
      </c>
      <c r="R24" s="116">
        <v>150.13999999999999</v>
      </c>
      <c r="S24" s="106">
        <v>0</v>
      </c>
      <c r="T24" s="106">
        <v>0</v>
      </c>
      <c r="U24" s="117">
        <f t="shared" si="1"/>
        <v>10017.678333333333</v>
      </c>
      <c r="V24" s="118">
        <f t="shared" si="3"/>
        <v>834.80652777777777</v>
      </c>
    </row>
    <row r="25" spans="1:23" ht="15" thickBot="1" x14ac:dyDescent="0.35">
      <c r="A25" s="81" t="s">
        <v>31</v>
      </c>
      <c r="B25" s="94">
        <f t="shared" ref="B25:T25" si="4">SUM(B26:B39)</f>
        <v>3580</v>
      </c>
      <c r="C25" s="87">
        <f t="shared" si="4"/>
        <v>4553622.67</v>
      </c>
      <c r="D25" s="25">
        <f t="shared" si="4"/>
        <v>2542202.4299999997</v>
      </c>
      <c r="E25" s="25">
        <f t="shared" si="4"/>
        <v>716476.77</v>
      </c>
      <c r="F25" s="25">
        <f t="shared" si="4"/>
        <v>523.35</v>
      </c>
      <c r="G25" s="25">
        <f t="shared" si="4"/>
        <v>21463.270000000004</v>
      </c>
      <c r="H25" s="25">
        <f t="shared" si="4"/>
        <v>571821.18999999994</v>
      </c>
      <c r="I25" s="25">
        <f t="shared" si="4"/>
        <v>15743.96</v>
      </c>
      <c r="J25" s="25">
        <f t="shared" si="4"/>
        <v>95916.05</v>
      </c>
      <c r="K25" s="25">
        <f t="shared" si="4"/>
        <v>43676.210000000014</v>
      </c>
      <c r="L25" s="25">
        <f t="shared" si="4"/>
        <v>22278.939999999995</v>
      </c>
      <c r="M25" s="25">
        <f t="shared" si="4"/>
        <v>66739.88</v>
      </c>
      <c r="N25" s="25">
        <f t="shared" si="4"/>
        <v>126147.72</v>
      </c>
      <c r="O25" s="25">
        <f t="shared" si="4"/>
        <v>0</v>
      </c>
      <c r="P25" s="25">
        <f t="shared" si="4"/>
        <v>68854.720000000001</v>
      </c>
      <c r="Q25" s="25">
        <f t="shared" si="4"/>
        <v>206681.23999999996</v>
      </c>
      <c r="R25" s="25">
        <f t="shared" si="4"/>
        <v>36233.389999999992</v>
      </c>
      <c r="S25" s="25">
        <f t="shared" si="4"/>
        <v>0</v>
      </c>
      <c r="T25" s="71">
        <f t="shared" si="4"/>
        <v>18863.55</v>
      </c>
      <c r="U25" s="104">
        <f t="shared" si="1"/>
        <v>1271.9616396648044</v>
      </c>
      <c r="V25" s="105">
        <f t="shared" ref="V25:V39" si="5">U25/12</f>
        <v>105.99680330540036</v>
      </c>
    </row>
    <row r="26" spans="1:23" x14ac:dyDescent="0.3">
      <c r="A26" s="101" t="s">
        <v>33</v>
      </c>
      <c r="B26" s="97">
        <v>723</v>
      </c>
      <c r="C26" s="90">
        <f t="shared" ref="C26:C36" si="6">SUM(D26:T26)</f>
        <v>443496.65</v>
      </c>
      <c r="D26" s="106">
        <v>194729.62</v>
      </c>
      <c r="E26" s="106">
        <v>53207.98</v>
      </c>
      <c r="F26" s="106">
        <v>373.15</v>
      </c>
      <c r="G26" s="106">
        <v>3050.42</v>
      </c>
      <c r="H26" s="107">
        <v>73609.5</v>
      </c>
      <c r="I26" s="107">
        <v>5028.6000000000004</v>
      </c>
      <c r="J26" s="107">
        <v>12477.85</v>
      </c>
      <c r="K26" s="106">
        <v>9359.5300000000007</v>
      </c>
      <c r="L26" s="107">
        <v>10941.35</v>
      </c>
      <c r="M26" s="107">
        <v>13871.4</v>
      </c>
      <c r="N26" s="106">
        <v>0</v>
      </c>
      <c r="O26" s="106">
        <v>0</v>
      </c>
      <c r="P26" s="107">
        <v>9692.01</v>
      </c>
      <c r="Q26" s="107">
        <v>48388</v>
      </c>
      <c r="R26" s="107">
        <v>8694.64</v>
      </c>
      <c r="S26" s="106">
        <v>0</v>
      </c>
      <c r="T26" s="106">
        <v>72.599999999999994</v>
      </c>
      <c r="U26" s="77">
        <f t="shared" si="1"/>
        <v>613.41168741355466</v>
      </c>
      <c r="V26" s="26">
        <f t="shared" si="5"/>
        <v>51.117640617796219</v>
      </c>
      <c r="W26" s="37"/>
    </row>
    <row r="27" spans="1:23" x14ac:dyDescent="0.3">
      <c r="A27" s="83" t="s">
        <v>34</v>
      </c>
      <c r="B27" s="96">
        <v>728</v>
      </c>
      <c r="C27" s="89">
        <f t="shared" si="6"/>
        <v>551834.1</v>
      </c>
      <c r="D27" s="106">
        <v>259884.84</v>
      </c>
      <c r="E27" s="106">
        <v>80434.62</v>
      </c>
      <c r="F27" s="106">
        <v>54.8</v>
      </c>
      <c r="G27" s="106">
        <v>2496.02</v>
      </c>
      <c r="H27" s="106">
        <v>88120.86</v>
      </c>
      <c r="I27" s="106">
        <v>4150.5</v>
      </c>
      <c r="J27" s="106">
        <v>11142.19</v>
      </c>
      <c r="K27" s="106">
        <v>16697.14</v>
      </c>
      <c r="L27" s="106">
        <v>533.05999999999995</v>
      </c>
      <c r="M27" s="106">
        <v>21986.81</v>
      </c>
      <c r="N27" s="106">
        <v>0</v>
      </c>
      <c r="O27" s="106">
        <v>0</v>
      </c>
      <c r="P27" s="106">
        <v>13529.66</v>
      </c>
      <c r="Q27" s="106">
        <v>38137.21</v>
      </c>
      <c r="R27" s="106">
        <v>12283.66</v>
      </c>
      <c r="S27" s="106">
        <v>0</v>
      </c>
      <c r="T27" s="106">
        <v>2382.73</v>
      </c>
      <c r="U27" s="76">
        <f t="shared" si="1"/>
        <v>758.01387362637354</v>
      </c>
      <c r="V27" s="23">
        <f t="shared" si="5"/>
        <v>63.167822802197797</v>
      </c>
      <c r="W27" s="37"/>
    </row>
    <row r="28" spans="1:23" x14ac:dyDescent="0.3">
      <c r="A28" s="101" t="s">
        <v>32</v>
      </c>
      <c r="B28" s="96">
        <v>274</v>
      </c>
      <c r="C28" s="89">
        <f t="shared" si="6"/>
        <v>278349.36000000004</v>
      </c>
      <c r="D28" s="106">
        <v>121089.5</v>
      </c>
      <c r="E28" s="106">
        <v>31224.55</v>
      </c>
      <c r="F28" s="106">
        <v>8</v>
      </c>
      <c r="G28" s="106">
        <v>639.29</v>
      </c>
      <c r="H28" s="106">
        <v>66484.63</v>
      </c>
      <c r="I28" s="106">
        <v>1002.02</v>
      </c>
      <c r="J28" s="106">
        <v>11248.57</v>
      </c>
      <c r="K28" s="106">
        <v>4017.24</v>
      </c>
      <c r="L28" s="106">
        <v>9877.43</v>
      </c>
      <c r="M28" s="106">
        <v>6911.35</v>
      </c>
      <c r="N28" s="106">
        <v>0</v>
      </c>
      <c r="O28" s="106">
        <v>0</v>
      </c>
      <c r="P28" s="106">
        <v>3173.42</v>
      </c>
      <c r="Q28" s="106">
        <v>18164.45</v>
      </c>
      <c r="R28" s="106">
        <v>1786.96</v>
      </c>
      <c r="S28" s="106">
        <v>0</v>
      </c>
      <c r="T28" s="106">
        <v>2721.95</v>
      </c>
      <c r="U28" s="76">
        <f t="shared" si="1"/>
        <v>1015.8735766423359</v>
      </c>
      <c r="V28" s="23">
        <f t="shared" si="5"/>
        <v>84.656131386861333</v>
      </c>
    </row>
    <row r="29" spans="1:23" x14ac:dyDescent="0.3">
      <c r="A29" s="84" t="s">
        <v>35</v>
      </c>
      <c r="B29" s="96">
        <v>125</v>
      </c>
      <c r="C29" s="89">
        <f t="shared" si="6"/>
        <v>109513.28000000001</v>
      </c>
      <c r="D29" s="106">
        <v>63466.97</v>
      </c>
      <c r="E29" s="106">
        <v>22462.16</v>
      </c>
      <c r="F29" s="106">
        <v>0</v>
      </c>
      <c r="G29" s="106">
        <v>1206.76</v>
      </c>
      <c r="H29" s="106">
        <v>15422.49</v>
      </c>
      <c r="I29" s="106">
        <v>631.6</v>
      </c>
      <c r="J29" s="106">
        <v>2498.71</v>
      </c>
      <c r="K29" s="106">
        <v>1008.15</v>
      </c>
      <c r="L29" s="106">
        <v>57.92</v>
      </c>
      <c r="M29" s="106">
        <v>661.58</v>
      </c>
      <c r="N29" s="106">
        <v>0</v>
      </c>
      <c r="O29" s="106">
        <v>0</v>
      </c>
      <c r="P29" s="106">
        <v>1349.45</v>
      </c>
      <c r="Q29" s="106">
        <v>0</v>
      </c>
      <c r="R29" s="106">
        <v>399.64</v>
      </c>
      <c r="S29" s="106">
        <v>0</v>
      </c>
      <c r="T29" s="106">
        <v>347.85</v>
      </c>
      <c r="U29" s="76">
        <f t="shared" si="1"/>
        <v>876.10624000000007</v>
      </c>
      <c r="V29" s="23">
        <f t="shared" si="5"/>
        <v>73.008853333333334</v>
      </c>
    </row>
    <row r="30" spans="1:23" x14ac:dyDescent="0.3">
      <c r="A30" s="83" t="s">
        <v>36</v>
      </c>
      <c r="B30" s="96">
        <v>123</v>
      </c>
      <c r="C30" s="89">
        <f t="shared" si="6"/>
        <v>189057.09999999998</v>
      </c>
      <c r="D30" s="106">
        <v>80887.56</v>
      </c>
      <c r="E30" s="106">
        <v>26112.880000000001</v>
      </c>
      <c r="F30" s="106">
        <v>0</v>
      </c>
      <c r="G30" s="106">
        <v>1022.12</v>
      </c>
      <c r="H30" s="106">
        <v>49806.879999999997</v>
      </c>
      <c r="I30" s="106">
        <v>1096.33</v>
      </c>
      <c r="J30" s="106">
        <v>2770.18</v>
      </c>
      <c r="K30" s="106">
        <v>2549.5</v>
      </c>
      <c r="L30" s="106">
        <v>0</v>
      </c>
      <c r="M30" s="106">
        <v>1551.08</v>
      </c>
      <c r="N30" s="106">
        <v>0</v>
      </c>
      <c r="O30" s="106">
        <v>0</v>
      </c>
      <c r="P30" s="106">
        <v>4398.59</v>
      </c>
      <c r="Q30" s="106">
        <v>15902.25</v>
      </c>
      <c r="R30" s="106">
        <v>1507.73</v>
      </c>
      <c r="S30" s="106">
        <v>0</v>
      </c>
      <c r="T30" s="106">
        <v>1452</v>
      </c>
      <c r="U30" s="76">
        <f t="shared" si="1"/>
        <v>1537.0495934959347</v>
      </c>
      <c r="V30" s="23">
        <f t="shared" si="5"/>
        <v>128.08746612466123</v>
      </c>
    </row>
    <row r="31" spans="1:23" x14ac:dyDescent="0.3">
      <c r="A31" s="83" t="s">
        <v>37</v>
      </c>
      <c r="B31" s="96">
        <v>181</v>
      </c>
      <c r="C31" s="89">
        <f t="shared" si="6"/>
        <v>401331.7099999999</v>
      </c>
      <c r="D31" s="106">
        <v>284087.57</v>
      </c>
      <c r="E31" s="106">
        <v>71563.22</v>
      </c>
      <c r="F31" s="106">
        <v>0</v>
      </c>
      <c r="G31" s="106">
        <v>1770.54</v>
      </c>
      <c r="H31" s="106">
        <v>18656.62</v>
      </c>
      <c r="I31" s="106">
        <v>443.41</v>
      </c>
      <c r="J31" s="106">
        <v>4345.55</v>
      </c>
      <c r="K31" s="106">
        <v>1425.48</v>
      </c>
      <c r="L31" s="106">
        <v>214.48</v>
      </c>
      <c r="M31" s="106">
        <v>1867.67</v>
      </c>
      <c r="N31" s="106">
        <v>0</v>
      </c>
      <c r="O31" s="106">
        <v>0</v>
      </c>
      <c r="P31" s="106">
        <v>4438.2299999999996</v>
      </c>
      <c r="Q31" s="106">
        <v>10214.75</v>
      </c>
      <c r="R31" s="106">
        <v>602.92999999999995</v>
      </c>
      <c r="S31" s="106">
        <v>0</v>
      </c>
      <c r="T31" s="106">
        <v>1701.26</v>
      </c>
      <c r="U31" s="76">
        <f t="shared" si="1"/>
        <v>2217.3022651933697</v>
      </c>
      <c r="V31" s="23">
        <f t="shared" si="5"/>
        <v>184.77518876611416</v>
      </c>
    </row>
    <row r="32" spans="1:23" x14ac:dyDescent="0.3">
      <c r="A32" s="83" t="s">
        <v>38</v>
      </c>
      <c r="B32" s="96">
        <v>205</v>
      </c>
      <c r="C32" s="89">
        <f t="shared" si="6"/>
        <v>309824.63</v>
      </c>
      <c r="D32" s="106">
        <v>146054.26999999999</v>
      </c>
      <c r="E32" s="106">
        <v>37458.9</v>
      </c>
      <c r="F32" s="106">
        <v>20.6</v>
      </c>
      <c r="G32" s="106">
        <v>2421.36</v>
      </c>
      <c r="H32" s="106">
        <v>83110.23</v>
      </c>
      <c r="I32" s="106">
        <v>119.5</v>
      </c>
      <c r="J32" s="106">
        <v>4913.53</v>
      </c>
      <c r="K32" s="106">
        <v>1349.64</v>
      </c>
      <c r="L32" s="106">
        <v>0</v>
      </c>
      <c r="M32" s="106">
        <v>4154.55</v>
      </c>
      <c r="N32" s="106">
        <v>0</v>
      </c>
      <c r="O32" s="106">
        <v>0</v>
      </c>
      <c r="P32" s="106">
        <v>3985.23</v>
      </c>
      <c r="Q32" s="106">
        <v>23310</v>
      </c>
      <c r="R32" s="106">
        <v>1248.05</v>
      </c>
      <c r="S32" s="106">
        <v>0</v>
      </c>
      <c r="T32" s="106">
        <v>1678.77</v>
      </c>
      <c r="U32" s="76">
        <f t="shared" si="1"/>
        <v>1511.3396585365854</v>
      </c>
      <c r="V32" s="23">
        <f t="shared" si="5"/>
        <v>125.94497154471544</v>
      </c>
    </row>
    <row r="33" spans="1:22" x14ac:dyDescent="0.3">
      <c r="A33" s="83" t="s">
        <v>39</v>
      </c>
      <c r="B33" s="96">
        <v>170</v>
      </c>
      <c r="C33" s="89">
        <f t="shared" si="6"/>
        <v>166365.74000000002</v>
      </c>
      <c r="D33" s="106">
        <v>80104.22</v>
      </c>
      <c r="E33" s="106">
        <v>20531.38</v>
      </c>
      <c r="F33" s="106">
        <v>0</v>
      </c>
      <c r="G33" s="106">
        <v>1858.9</v>
      </c>
      <c r="H33" s="106">
        <v>33557.22</v>
      </c>
      <c r="I33" s="106">
        <v>308</v>
      </c>
      <c r="J33" s="106">
        <v>2466.1</v>
      </c>
      <c r="K33" s="106">
        <v>569.48</v>
      </c>
      <c r="L33" s="106">
        <v>57.92</v>
      </c>
      <c r="M33" s="106">
        <v>6242.71</v>
      </c>
      <c r="N33" s="106">
        <v>0</v>
      </c>
      <c r="O33" s="106">
        <v>0</v>
      </c>
      <c r="P33" s="106">
        <v>2746.47</v>
      </c>
      <c r="Q33" s="106">
        <v>15430</v>
      </c>
      <c r="R33" s="106">
        <v>1803.48</v>
      </c>
      <c r="S33" s="106">
        <v>0</v>
      </c>
      <c r="T33" s="106">
        <v>689.86</v>
      </c>
      <c r="U33" s="76">
        <f t="shared" si="1"/>
        <v>978.62200000000007</v>
      </c>
      <c r="V33" s="23">
        <f t="shared" si="5"/>
        <v>81.551833333333335</v>
      </c>
    </row>
    <row r="34" spans="1:22" x14ac:dyDescent="0.3">
      <c r="A34" s="83" t="s">
        <v>40</v>
      </c>
      <c r="B34" s="96">
        <v>129</v>
      </c>
      <c r="C34" s="89">
        <f t="shared" si="6"/>
        <v>377457.62999999995</v>
      </c>
      <c r="D34" s="106">
        <v>261137.96</v>
      </c>
      <c r="E34" s="106">
        <v>70176.72</v>
      </c>
      <c r="F34" s="106">
        <v>23.8</v>
      </c>
      <c r="G34" s="106">
        <v>1424.26</v>
      </c>
      <c r="H34" s="106">
        <v>29937.62</v>
      </c>
      <c r="I34" s="106">
        <v>617.80999999999995</v>
      </c>
      <c r="J34" s="106">
        <v>4020.33</v>
      </c>
      <c r="K34" s="106">
        <v>875.36</v>
      </c>
      <c r="L34" s="106">
        <v>201.35</v>
      </c>
      <c r="M34" s="106">
        <v>889.47</v>
      </c>
      <c r="N34" s="106">
        <v>0</v>
      </c>
      <c r="O34" s="106">
        <v>0</v>
      </c>
      <c r="P34" s="106">
        <v>5205.6400000000003</v>
      </c>
      <c r="Q34" s="108">
        <v>175.8</v>
      </c>
      <c r="R34" s="106">
        <v>1477.26</v>
      </c>
      <c r="S34" s="106">
        <v>0</v>
      </c>
      <c r="T34" s="106">
        <v>1294.25</v>
      </c>
      <c r="U34" s="76">
        <f t="shared" si="1"/>
        <v>2926.0281395348834</v>
      </c>
      <c r="V34" s="23">
        <f t="shared" si="5"/>
        <v>243.83567829457363</v>
      </c>
    </row>
    <row r="35" spans="1:22" x14ac:dyDescent="0.3">
      <c r="A35" s="83" t="s">
        <v>41</v>
      </c>
      <c r="B35" s="96">
        <v>106</v>
      </c>
      <c r="C35" s="89">
        <f t="shared" si="6"/>
        <v>425755.67</v>
      </c>
      <c r="D35" s="106">
        <v>300980.34999999998</v>
      </c>
      <c r="E35" s="106">
        <v>79104.62</v>
      </c>
      <c r="F35" s="106">
        <v>8</v>
      </c>
      <c r="G35" s="106">
        <v>150.88999999999999</v>
      </c>
      <c r="H35" s="106">
        <v>10893.9</v>
      </c>
      <c r="I35" s="106">
        <v>511.91</v>
      </c>
      <c r="J35" s="106">
        <v>4621.33</v>
      </c>
      <c r="K35" s="106">
        <v>1682.48</v>
      </c>
      <c r="L35" s="106">
        <v>36.700000000000003</v>
      </c>
      <c r="M35" s="106">
        <v>1214.05</v>
      </c>
      <c r="N35" s="106">
        <v>19961.37</v>
      </c>
      <c r="O35" s="106">
        <v>0</v>
      </c>
      <c r="P35" s="106">
        <v>3490.13</v>
      </c>
      <c r="Q35" s="108">
        <v>474</v>
      </c>
      <c r="R35" s="106">
        <v>2102.35</v>
      </c>
      <c r="S35" s="106">
        <v>0</v>
      </c>
      <c r="T35" s="106">
        <v>523.59</v>
      </c>
      <c r="U35" s="76">
        <f t="shared" si="1"/>
        <v>4016.5629245283017</v>
      </c>
      <c r="V35" s="23">
        <f t="shared" si="5"/>
        <v>334.71357704402516</v>
      </c>
    </row>
    <row r="36" spans="1:22" x14ac:dyDescent="0.3">
      <c r="A36" s="83" t="s">
        <v>62</v>
      </c>
      <c r="B36" s="96">
        <f>14+29</f>
        <v>43</v>
      </c>
      <c r="C36" s="109">
        <f t="shared" si="6"/>
        <v>416089.82</v>
      </c>
      <c r="D36" s="108">
        <v>282560.24</v>
      </c>
      <c r="E36" s="108">
        <v>90253.62</v>
      </c>
      <c r="F36" s="108">
        <v>0</v>
      </c>
      <c r="G36" s="108">
        <v>419.29</v>
      </c>
      <c r="H36" s="108">
        <v>10552.78</v>
      </c>
      <c r="I36" s="108">
        <v>128.72999999999999</v>
      </c>
      <c r="J36" s="108">
        <v>3497.03</v>
      </c>
      <c r="K36" s="108">
        <v>709.48</v>
      </c>
      <c r="L36" s="108">
        <v>108.97</v>
      </c>
      <c r="M36" s="108">
        <v>999.84</v>
      </c>
      <c r="N36" s="108">
        <v>22683.87</v>
      </c>
      <c r="O36" s="106">
        <v>0</v>
      </c>
      <c r="P36" s="108">
        <v>3136.95</v>
      </c>
      <c r="Q36" s="106">
        <v>0</v>
      </c>
      <c r="R36" s="108">
        <v>1039.02</v>
      </c>
      <c r="S36" s="106">
        <v>0</v>
      </c>
      <c r="T36" s="108">
        <v>0</v>
      </c>
      <c r="U36" s="110">
        <f t="shared" si="1"/>
        <v>9676.5074418604654</v>
      </c>
      <c r="V36" s="111">
        <f t="shared" si="5"/>
        <v>806.37562015503875</v>
      </c>
    </row>
    <row r="37" spans="1:22" x14ac:dyDescent="0.3">
      <c r="A37" s="83" t="s">
        <v>43</v>
      </c>
      <c r="B37" s="96">
        <v>148</v>
      </c>
      <c r="C37" s="89">
        <f>SUM(D37:T37)</f>
        <v>252888.94</v>
      </c>
      <c r="D37" s="106">
        <v>160789.20000000001</v>
      </c>
      <c r="E37" s="106">
        <v>40780.019999999997</v>
      </c>
      <c r="F37" s="106">
        <v>0</v>
      </c>
      <c r="G37" s="106">
        <v>129.13</v>
      </c>
      <c r="H37" s="106">
        <v>12912.58</v>
      </c>
      <c r="I37" s="106">
        <v>149.24</v>
      </c>
      <c r="J37" s="106">
        <v>3678.98</v>
      </c>
      <c r="K37" s="106">
        <v>569.48</v>
      </c>
      <c r="L37" s="106">
        <v>107.59</v>
      </c>
      <c r="M37" s="106">
        <v>1160</v>
      </c>
      <c r="N37" s="106">
        <v>27392.97</v>
      </c>
      <c r="O37" s="106">
        <v>0</v>
      </c>
      <c r="P37" s="106">
        <v>2577.63</v>
      </c>
      <c r="Q37" s="106">
        <v>0</v>
      </c>
      <c r="R37" s="106">
        <v>919.76</v>
      </c>
      <c r="S37" s="106">
        <v>0</v>
      </c>
      <c r="T37" s="106">
        <v>1722.36</v>
      </c>
      <c r="U37" s="76">
        <f t="shared" si="1"/>
        <v>1708.7090540540541</v>
      </c>
      <c r="V37" s="23">
        <f t="shared" si="5"/>
        <v>142.39242117117118</v>
      </c>
    </row>
    <row r="38" spans="1:22" x14ac:dyDescent="0.3">
      <c r="A38" s="83" t="s">
        <v>42</v>
      </c>
      <c r="B38" s="96">
        <v>317</v>
      </c>
      <c r="C38" s="89">
        <f>SUM(D38:T38)</f>
        <v>324277.46999999991</v>
      </c>
      <c r="D38" s="106">
        <v>156723.75</v>
      </c>
      <c r="E38" s="106">
        <v>57703.81</v>
      </c>
      <c r="F38" s="106">
        <v>35</v>
      </c>
      <c r="G38" s="106">
        <v>2318.56</v>
      </c>
      <c r="H38" s="106">
        <v>54844.56</v>
      </c>
      <c r="I38" s="106">
        <v>966.31</v>
      </c>
      <c r="J38" s="106">
        <v>19825.72</v>
      </c>
      <c r="K38" s="106">
        <v>1770.16</v>
      </c>
      <c r="L38" s="106">
        <v>0</v>
      </c>
      <c r="M38" s="106">
        <v>2929.91</v>
      </c>
      <c r="N38" s="106">
        <v>0</v>
      </c>
      <c r="O38" s="106">
        <v>0</v>
      </c>
      <c r="P38" s="106">
        <v>7595.46</v>
      </c>
      <c r="Q38" s="108">
        <v>17874.78</v>
      </c>
      <c r="R38" s="106">
        <v>778.32</v>
      </c>
      <c r="S38" s="106">
        <v>0</v>
      </c>
      <c r="T38" s="106">
        <v>911.13</v>
      </c>
      <c r="U38" s="76">
        <f t="shared" si="1"/>
        <v>1022.9573186119871</v>
      </c>
      <c r="V38" s="23">
        <f t="shared" si="5"/>
        <v>85.2464432176656</v>
      </c>
    </row>
    <row r="39" spans="1:22" ht="15" thickBot="1" x14ac:dyDescent="0.35">
      <c r="A39" s="85" t="s">
        <v>44</v>
      </c>
      <c r="B39" s="98">
        <v>308</v>
      </c>
      <c r="C39" s="91">
        <f>SUM(D39:T39)</f>
        <v>307380.57000000007</v>
      </c>
      <c r="D39" s="106">
        <v>149706.38</v>
      </c>
      <c r="E39" s="106">
        <v>35462.29</v>
      </c>
      <c r="F39" s="106">
        <v>0</v>
      </c>
      <c r="G39" s="106">
        <v>2555.73</v>
      </c>
      <c r="H39" s="106">
        <v>23911.32</v>
      </c>
      <c r="I39" s="106">
        <v>590</v>
      </c>
      <c r="J39" s="106">
        <v>8409.98</v>
      </c>
      <c r="K39" s="106">
        <v>1093.0899999999999</v>
      </c>
      <c r="L39" s="106">
        <v>142.16999999999999</v>
      </c>
      <c r="M39" s="106">
        <v>2299.46</v>
      </c>
      <c r="N39" s="106">
        <v>56109.51</v>
      </c>
      <c r="O39" s="106">
        <v>0</v>
      </c>
      <c r="P39" s="106">
        <v>3535.85</v>
      </c>
      <c r="Q39" s="106">
        <v>18610</v>
      </c>
      <c r="R39" s="106">
        <v>1589.59</v>
      </c>
      <c r="S39" s="106">
        <v>0</v>
      </c>
      <c r="T39" s="106">
        <v>3365.2</v>
      </c>
      <c r="U39" s="78">
        <f t="shared" si="1"/>
        <v>997.98886363636382</v>
      </c>
      <c r="V39" s="27">
        <f t="shared" si="5"/>
        <v>83.165738636363656</v>
      </c>
    </row>
    <row r="40" spans="1:22" ht="15" thickBot="1" x14ac:dyDescent="0.35">
      <c r="A40" s="86" t="s">
        <v>45</v>
      </c>
      <c r="B40" s="99">
        <f t="shared" ref="B40:T40" si="7">B9+B25</f>
        <v>5084</v>
      </c>
      <c r="C40" s="92">
        <f t="shared" si="7"/>
        <v>11967279.489999998</v>
      </c>
      <c r="D40" s="62">
        <f t="shared" si="7"/>
        <v>7871862.9500000002</v>
      </c>
      <c r="E40" s="62">
        <f t="shared" si="7"/>
        <v>2163734.7799999993</v>
      </c>
      <c r="F40" s="62">
        <f t="shared" si="7"/>
        <v>523.35</v>
      </c>
      <c r="G40" s="63">
        <f t="shared" si="7"/>
        <v>30092.460000000006</v>
      </c>
      <c r="H40" s="63">
        <f t="shared" si="7"/>
        <v>977230.24999999988</v>
      </c>
      <c r="I40" s="63">
        <f t="shared" si="7"/>
        <v>26281.66</v>
      </c>
      <c r="J40" s="63">
        <f t="shared" si="7"/>
        <v>143961.18</v>
      </c>
      <c r="K40" s="63">
        <f t="shared" si="7"/>
        <v>51965.280000000013</v>
      </c>
      <c r="L40" s="63">
        <f t="shared" si="7"/>
        <v>24358.989999999994</v>
      </c>
      <c r="M40" s="63">
        <f t="shared" si="7"/>
        <v>80589.600000000006</v>
      </c>
      <c r="N40" s="63">
        <f t="shared" si="7"/>
        <v>189073.59</v>
      </c>
      <c r="O40" s="63">
        <f t="shared" si="7"/>
        <v>0</v>
      </c>
      <c r="P40" s="63">
        <f t="shared" si="7"/>
        <v>131182.16999999998</v>
      </c>
      <c r="Q40" s="63">
        <f t="shared" si="7"/>
        <v>208753.58999999997</v>
      </c>
      <c r="R40" s="63">
        <f t="shared" si="7"/>
        <v>48806.089999999989</v>
      </c>
      <c r="S40" s="63">
        <f>S9+S25</f>
        <v>0</v>
      </c>
      <c r="T40" s="72">
        <f t="shared" si="7"/>
        <v>18863.55</v>
      </c>
      <c r="U40" s="79">
        <f t="shared" si="1"/>
        <v>2353.9102065302909</v>
      </c>
      <c r="V40" s="64">
        <f>U40/12</f>
        <v>196.15918387752424</v>
      </c>
    </row>
    <row r="41" spans="1:22" ht="15" customHeight="1" x14ac:dyDescent="0.3">
      <c r="A41" s="14" t="s">
        <v>68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3">
      <c r="A42" s="28"/>
      <c r="B42" s="21"/>
      <c r="C42" s="20"/>
      <c r="D42" s="20"/>
      <c r="E42" s="18"/>
      <c r="F42" s="18"/>
      <c r="G42" s="18"/>
      <c r="H42" s="18"/>
      <c r="I42" s="18"/>
      <c r="J42" s="18"/>
      <c r="K42" s="18"/>
      <c r="L42" s="18"/>
      <c r="M42" s="20"/>
      <c r="N42" s="20"/>
      <c r="O42" s="20"/>
      <c r="P42" s="20"/>
      <c r="Q42" s="20"/>
      <c r="R42" s="20"/>
      <c r="S42" s="20"/>
      <c r="T42" s="29"/>
      <c r="U42" s="30"/>
      <c r="V42" s="30"/>
    </row>
    <row r="43" spans="1:22" x14ac:dyDescent="0.3">
      <c r="A43" s="40" t="s">
        <v>59</v>
      </c>
      <c r="B43" s="21"/>
      <c r="C43" s="20"/>
      <c r="D43" s="20"/>
      <c r="E43" s="18"/>
      <c r="F43" s="18"/>
      <c r="G43" s="18"/>
      <c r="H43" s="18"/>
      <c r="I43" s="18"/>
      <c r="J43" s="18"/>
      <c r="K43" s="18"/>
      <c r="L43" s="18"/>
      <c r="M43" s="20"/>
      <c r="N43" s="20"/>
      <c r="O43" s="20"/>
      <c r="P43" s="20"/>
      <c r="Q43" s="20"/>
      <c r="R43" s="20"/>
      <c r="S43" s="20"/>
      <c r="T43" s="29"/>
      <c r="U43" s="30"/>
      <c r="V43" s="30"/>
    </row>
    <row r="44" spans="1:22" x14ac:dyDescent="0.3">
      <c r="A44" s="40" t="s">
        <v>67</v>
      </c>
      <c r="B44" s="21"/>
      <c r="C44" s="20"/>
      <c r="D44" s="20"/>
      <c r="E44" s="18"/>
      <c r="F44" s="18"/>
      <c r="G44" s="18"/>
      <c r="H44" s="18"/>
      <c r="I44" s="18"/>
      <c r="J44" s="18"/>
      <c r="K44" s="18"/>
      <c r="L44" s="18"/>
      <c r="M44" s="20"/>
      <c r="N44" s="20"/>
      <c r="O44" s="20"/>
      <c r="P44" s="20"/>
      <c r="Q44" s="20"/>
      <c r="R44" s="20"/>
      <c r="S44" s="20"/>
      <c r="T44" s="29"/>
      <c r="U44" s="30"/>
      <c r="V44" s="30"/>
    </row>
    <row r="45" spans="1:22" x14ac:dyDescent="0.3">
      <c r="A45" s="100" t="s">
        <v>65</v>
      </c>
      <c r="B45" s="21"/>
      <c r="C45" s="20"/>
      <c r="D45" s="20"/>
      <c r="E45" s="18"/>
      <c r="F45" s="18"/>
      <c r="G45" s="18"/>
      <c r="H45" s="18"/>
      <c r="I45" s="18"/>
      <c r="J45" s="18"/>
      <c r="K45" s="18"/>
      <c r="L45" s="18"/>
      <c r="M45" s="20"/>
      <c r="N45" s="20"/>
      <c r="O45" s="20"/>
      <c r="P45" s="20"/>
      <c r="Q45" s="20"/>
      <c r="R45" s="20"/>
      <c r="S45" s="20"/>
      <c r="T45" s="29"/>
      <c r="U45" s="30"/>
      <c r="V45" s="30"/>
    </row>
    <row r="46" spans="1:22" ht="15.6" x14ac:dyDescent="0.3">
      <c r="A46" s="13" t="s">
        <v>66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</sheetData>
  <mergeCells count="17">
    <mergeCell ref="Q2:V2"/>
    <mergeCell ref="B4:B7"/>
    <mergeCell ref="C4:C7"/>
    <mergeCell ref="G4:L4"/>
    <mergeCell ref="M4:R4"/>
    <mergeCell ref="U4:V7"/>
    <mergeCell ref="D5:D7"/>
    <mergeCell ref="E5:E7"/>
    <mergeCell ref="A41:V41"/>
    <mergeCell ref="A46:V46"/>
    <mergeCell ref="A4:A7"/>
    <mergeCell ref="A3:V3"/>
    <mergeCell ref="F5:F7"/>
    <mergeCell ref="G5:L5"/>
    <mergeCell ref="M5:R5"/>
    <mergeCell ref="S5:S7"/>
    <mergeCell ref="T5:T7"/>
  </mergeCells>
  <hyperlinks>
    <hyperlink ref="A45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5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E10-DF8D-4386-A640-B7B56C3D326E}">
  <sheetPr>
    <pageSetUpPr fitToPage="1"/>
  </sheetPr>
  <dimension ref="A1:Y25"/>
  <sheetViews>
    <sheetView topLeftCell="B1" zoomScale="90" zoomScaleNormal="90" workbookViewId="0">
      <selection activeCell="P11" sqref="P11"/>
    </sheetView>
  </sheetViews>
  <sheetFormatPr defaultColWidth="9.109375" defaultRowHeight="14.4" x14ac:dyDescent="0.3"/>
  <cols>
    <col min="1" max="1" width="37.109375" style="41" customWidth="1"/>
    <col min="2" max="2" width="9.88671875" style="42" customWidth="1"/>
    <col min="3" max="3" width="11.109375" style="41" customWidth="1"/>
    <col min="4" max="4" width="10.5546875" style="41" bestFit="1" customWidth="1"/>
    <col min="5" max="5" width="9.5546875" style="41" bestFit="1" customWidth="1"/>
    <col min="6" max="6" width="8.109375" style="41" customWidth="1"/>
    <col min="7" max="7" width="9.33203125" style="41" bestFit="1" customWidth="1"/>
    <col min="8" max="8" width="9.5546875" style="41" bestFit="1" customWidth="1"/>
    <col min="9" max="9" width="8.44140625" style="41" customWidth="1"/>
    <col min="10" max="10" width="11" style="41" customWidth="1"/>
    <col min="11" max="11" width="8.33203125" style="41" customWidth="1"/>
    <col min="12" max="12" width="9.6640625" style="41" customWidth="1"/>
    <col min="13" max="13" width="9.5546875" style="41" bestFit="1" customWidth="1"/>
    <col min="14" max="14" width="8.33203125" style="41" customWidth="1"/>
    <col min="15" max="15" width="8" style="41" customWidth="1"/>
    <col min="16" max="16" width="9.33203125" style="41" bestFit="1" customWidth="1"/>
    <col min="17" max="17" width="10.109375" style="41" customWidth="1"/>
    <col min="18" max="18" width="9.33203125" style="41" bestFit="1" customWidth="1"/>
    <col min="19" max="19" width="8.33203125" style="41" customWidth="1"/>
    <col min="20" max="20" width="8" style="41" customWidth="1"/>
    <col min="21" max="21" width="9.109375" style="41"/>
    <col min="22" max="22" width="10.6640625" style="41" customWidth="1"/>
    <col min="23" max="23" width="10.44140625" style="41" customWidth="1"/>
    <col min="24" max="24" width="8.44140625" style="41" customWidth="1"/>
    <col min="25" max="25" width="8.88671875" style="41" customWidth="1"/>
    <col min="26" max="16384" width="9.109375" style="41"/>
  </cols>
  <sheetData>
    <row r="1" spans="1:25" ht="19.5" customHeight="1" x14ac:dyDescent="0.3">
      <c r="A1" s="18"/>
      <c r="B1" s="4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48" t="s">
        <v>56</v>
      </c>
    </row>
    <row r="2" spans="1:25" ht="21.6" customHeight="1" x14ac:dyDescent="0.3">
      <c r="A2" s="20"/>
      <c r="B2" s="47"/>
      <c r="C2" s="18"/>
      <c r="D2" s="18"/>
      <c r="E2" s="18"/>
      <c r="F2" s="18"/>
      <c r="G2" s="20"/>
      <c r="H2" s="20"/>
      <c r="I2" s="20"/>
      <c r="J2" s="20"/>
      <c r="K2" s="20"/>
      <c r="L2" s="20"/>
      <c r="M2" s="20"/>
      <c r="N2" s="20"/>
      <c r="O2" s="20"/>
      <c r="P2" s="20"/>
      <c r="Q2" s="126" t="s">
        <v>72</v>
      </c>
      <c r="R2" s="126"/>
      <c r="S2" s="126"/>
      <c r="T2" s="126"/>
      <c r="U2" s="126"/>
      <c r="V2" s="126"/>
    </row>
    <row r="3" spans="1:25" ht="30" customHeight="1" thickBot="1" x14ac:dyDescent="0.35">
      <c r="A3" s="144" t="s">
        <v>71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5" x14ac:dyDescent="0.3">
      <c r="A4" s="146" t="s">
        <v>1</v>
      </c>
      <c r="B4" s="149" t="s">
        <v>63</v>
      </c>
      <c r="C4" s="152" t="s">
        <v>55</v>
      </c>
      <c r="D4" s="50">
        <v>1100</v>
      </c>
      <c r="E4" s="51">
        <v>1200</v>
      </c>
      <c r="F4" s="51">
        <v>2100</v>
      </c>
      <c r="G4" s="133">
        <v>2200</v>
      </c>
      <c r="H4" s="134"/>
      <c r="I4" s="134"/>
      <c r="J4" s="134"/>
      <c r="K4" s="134"/>
      <c r="L4" s="135"/>
      <c r="M4" s="133">
        <v>2300</v>
      </c>
      <c r="N4" s="134"/>
      <c r="O4" s="134"/>
      <c r="P4" s="134"/>
      <c r="Q4" s="134"/>
      <c r="R4" s="135"/>
      <c r="S4" s="15">
        <v>2400</v>
      </c>
      <c r="T4" s="52">
        <v>5233</v>
      </c>
      <c r="U4" s="155" t="s">
        <v>58</v>
      </c>
      <c r="V4" s="156"/>
    </row>
    <row r="5" spans="1:25" ht="22.5" customHeight="1" x14ac:dyDescent="0.3">
      <c r="A5" s="147"/>
      <c r="B5" s="150"/>
      <c r="C5" s="153"/>
      <c r="D5" s="8" t="s">
        <v>46</v>
      </c>
      <c r="E5" s="8" t="s">
        <v>47</v>
      </c>
      <c r="F5" s="8" t="s">
        <v>48</v>
      </c>
      <c r="G5" s="5" t="s">
        <v>3</v>
      </c>
      <c r="H5" s="4"/>
      <c r="I5" s="4"/>
      <c r="J5" s="4"/>
      <c r="K5" s="4"/>
      <c r="L5" s="3"/>
      <c r="M5" s="2" t="s">
        <v>4</v>
      </c>
      <c r="N5" s="1"/>
      <c r="O5" s="1"/>
      <c r="P5" s="1"/>
      <c r="Q5" s="1"/>
      <c r="R5" s="119"/>
      <c r="S5" s="120" t="s">
        <v>5</v>
      </c>
      <c r="T5" s="140" t="s">
        <v>6</v>
      </c>
      <c r="U5" s="157"/>
      <c r="V5" s="158"/>
    </row>
    <row r="6" spans="1:25" x14ac:dyDescent="0.3">
      <c r="A6" s="147"/>
      <c r="B6" s="150"/>
      <c r="C6" s="153"/>
      <c r="D6" s="7"/>
      <c r="E6" s="7"/>
      <c r="F6" s="7"/>
      <c r="G6" s="22">
        <v>2210</v>
      </c>
      <c r="H6" s="22">
        <v>2220</v>
      </c>
      <c r="I6" s="22">
        <v>2230</v>
      </c>
      <c r="J6" s="22">
        <v>2240</v>
      </c>
      <c r="K6" s="22">
        <v>2250</v>
      </c>
      <c r="L6" s="22">
        <v>2260</v>
      </c>
      <c r="M6" s="22">
        <v>2310</v>
      </c>
      <c r="N6" s="17">
        <v>2320</v>
      </c>
      <c r="O6" s="46">
        <v>2340</v>
      </c>
      <c r="P6" s="17">
        <v>2350</v>
      </c>
      <c r="Q6" s="17">
        <v>2360</v>
      </c>
      <c r="R6" s="17">
        <v>2370</v>
      </c>
      <c r="S6" s="121"/>
      <c r="T6" s="141"/>
      <c r="U6" s="157"/>
      <c r="V6" s="158"/>
    </row>
    <row r="7" spans="1:25" ht="132" x14ac:dyDescent="0.3">
      <c r="A7" s="148"/>
      <c r="B7" s="151"/>
      <c r="C7" s="154"/>
      <c r="D7" s="6"/>
      <c r="E7" s="6"/>
      <c r="F7" s="6"/>
      <c r="G7" s="32" t="s">
        <v>7</v>
      </c>
      <c r="H7" s="32" t="s">
        <v>8</v>
      </c>
      <c r="I7" s="32" t="s">
        <v>49</v>
      </c>
      <c r="J7" s="33" t="s">
        <v>50</v>
      </c>
      <c r="K7" s="32" t="s">
        <v>9</v>
      </c>
      <c r="L7" s="33" t="s">
        <v>51</v>
      </c>
      <c r="M7" s="32" t="s">
        <v>10</v>
      </c>
      <c r="N7" s="34" t="s">
        <v>52</v>
      </c>
      <c r="O7" s="35" t="s">
        <v>11</v>
      </c>
      <c r="P7" s="35" t="s">
        <v>12</v>
      </c>
      <c r="Q7" s="34" t="s">
        <v>54</v>
      </c>
      <c r="R7" s="35" t="s">
        <v>13</v>
      </c>
      <c r="S7" s="122"/>
      <c r="T7" s="142"/>
      <c r="U7" s="157"/>
      <c r="V7" s="158"/>
      <c r="W7" s="45"/>
      <c r="X7" s="44"/>
      <c r="Y7" s="44"/>
    </row>
    <row r="8" spans="1:25" ht="10.5" customHeight="1" thickBot="1" x14ac:dyDescent="0.35">
      <c r="A8" s="53">
        <v>1</v>
      </c>
      <c r="B8" s="54">
        <v>2</v>
      </c>
      <c r="C8" s="55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19</v>
      </c>
      <c r="U8" s="57" t="s">
        <v>14</v>
      </c>
      <c r="V8" s="58" t="s">
        <v>15</v>
      </c>
      <c r="W8" s="43"/>
    </row>
    <row r="9" spans="1:25" s="31" customFormat="1" ht="59.25" customHeight="1" thickBot="1" x14ac:dyDescent="0.35">
      <c r="A9" s="59" t="s">
        <v>57</v>
      </c>
      <c r="B9" s="36">
        <v>723</v>
      </c>
      <c r="C9" s="36">
        <f>SUM(D9:T9)</f>
        <v>395108.65</v>
      </c>
      <c r="D9" s="60">
        <v>194729.62</v>
      </c>
      <c r="E9" s="60">
        <v>53207.98</v>
      </c>
      <c r="F9" s="60">
        <v>373.15</v>
      </c>
      <c r="G9" s="60">
        <v>3050.42</v>
      </c>
      <c r="H9" s="60">
        <v>73609.5</v>
      </c>
      <c r="I9" s="60">
        <v>5028.6000000000004</v>
      </c>
      <c r="J9" s="60">
        <v>12477.85</v>
      </c>
      <c r="K9" s="60">
        <v>9359.5300000000007</v>
      </c>
      <c r="L9" s="60">
        <v>10941.35</v>
      </c>
      <c r="M9" s="60">
        <v>13871.4</v>
      </c>
      <c r="N9" s="60">
        <v>0</v>
      </c>
      <c r="O9" s="60">
        <v>0</v>
      </c>
      <c r="P9" s="60">
        <v>9692.01</v>
      </c>
      <c r="Q9" s="60"/>
      <c r="R9" s="60">
        <v>8694.64</v>
      </c>
      <c r="S9" s="60"/>
      <c r="T9" s="60">
        <v>72.599999999999994</v>
      </c>
      <c r="U9" s="60">
        <f>C9/B9</f>
        <v>546.48499308437067</v>
      </c>
      <c r="V9" s="61">
        <f>U9/12</f>
        <v>45.540416090364225</v>
      </c>
      <c r="W9" s="37"/>
    </row>
    <row r="10" spans="1:25" s="31" customFormat="1" ht="24" customHeight="1" x14ac:dyDescent="0.3">
      <c r="A10" s="143" t="s">
        <v>69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5" s="31" customFormat="1" x14ac:dyDescent="0.3">
      <c r="A11" s="28"/>
      <c r="B11" s="21"/>
      <c r="C11" s="20"/>
      <c r="D11" s="20"/>
      <c r="E11" s="18"/>
      <c r="F11" s="18"/>
      <c r="G11" s="18"/>
      <c r="H11" s="18"/>
      <c r="I11" s="18"/>
      <c r="J11" s="18"/>
      <c r="K11" s="18"/>
      <c r="L11" s="18"/>
      <c r="M11" s="20"/>
      <c r="N11" s="20"/>
      <c r="O11" s="20"/>
      <c r="P11" s="20"/>
      <c r="Q11" s="20"/>
      <c r="R11" s="20"/>
      <c r="S11" s="20"/>
      <c r="T11" s="29"/>
      <c r="U11" s="30"/>
      <c r="V11" s="30"/>
    </row>
    <row r="12" spans="1:25" s="31" customFormat="1" x14ac:dyDescent="0.3">
      <c r="A12" s="40"/>
      <c r="B12" s="21"/>
      <c r="C12" s="20"/>
      <c r="D12" s="20"/>
      <c r="E12" s="18"/>
      <c r="F12" s="18"/>
      <c r="G12" s="18"/>
      <c r="H12" s="18"/>
      <c r="I12" s="18"/>
      <c r="J12" s="18"/>
      <c r="K12" s="18"/>
      <c r="L12" s="18"/>
      <c r="M12" s="20"/>
      <c r="N12" s="20"/>
      <c r="O12" s="20"/>
      <c r="P12" s="20"/>
      <c r="Q12" s="20"/>
      <c r="R12" s="20"/>
      <c r="S12" s="20"/>
      <c r="T12" s="29"/>
      <c r="U12" s="30"/>
      <c r="V12" s="30"/>
    </row>
    <row r="13" spans="1:25" s="31" customFormat="1" x14ac:dyDescent="0.3">
      <c r="A13" s="40" t="s">
        <v>59</v>
      </c>
      <c r="B13" s="21"/>
      <c r="C13" s="20"/>
      <c r="D13" s="20"/>
      <c r="E13" s="18"/>
      <c r="F13" s="18"/>
      <c r="G13" s="18"/>
      <c r="H13" s="18"/>
      <c r="I13" s="18"/>
      <c r="J13" s="18"/>
      <c r="K13" s="18"/>
      <c r="L13" s="18"/>
      <c r="M13" s="20"/>
      <c r="N13" s="20"/>
      <c r="O13" s="20"/>
      <c r="P13" s="20"/>
      <c r="Q13" s="20"/>
      <c r="R13" s="20"/>
      <c r="S13" s="20"/>
      <c r="T13" s="29"/>
      <c r="U13" s="30"/>
      <c r="V13" s="30"/>
    </row>
    <row r="14" spans="1:25" s="31" customFormat="1" x14ac:dyDescent="0.3">
      <c r="A14" s="40" t="s">
        <v>67</v>
      </c>
      <c r="B14" s="21"/>
      <c r="C14" s="20"/>
      <c r="D14" s="20"/>
      <c r="E14" s="18"/>
      <c r="F14" s="18"/>
      <c r="G14" s="18"/>
      <c r="H14" s="18"/>
      <c r="I14" s="18"/>
      <c r="J14" s="18"/>
      <c r="K14" s="18"/>
      <c r="L14" s="18"/>
      <c r="M14" s="20"/>
      <c r="N14" s="20"/>
      <c r="O14" s="20"/>
      <c r="P14" s="20"/>
      <c r="Q14" s="20"/>
      <c r="R14" s="20"/>
      <c r="S14" s="20"/>
      <c r="T14" s="29"/>
      <c r="U14" s="30"/>
      <c r="V14" s="30"/>
    </row>
    <row r="15" spans="1:25" s="31" customFormat="1" x14ac:dyDescent="0.3">
      <c r="A15" s="100" t="s">
        <v>65</v>
      </c>
      <c r="B15" s="21"/>
      <c r="C15" s="20"/>
      <c r="D15" s="20"/>
      <c r="E15" s="18"/>
      <c r="F15" s="18"/>
      <c r="G15" s="18"/>
      <c r="H15" s="18"/>
      <c r="I15" s="18"/>
      <c r="J15" s="18"/>
      <c r="K15" s="18"/>
      <c r="L15" s="18"/>
      <c r="M15" s="20"/>
      <c r="N15" s="20"/>
      <c r="O15" s="20"/>
      <c r="P15" s="20"/>
      <c r="Q15" s="20"/>
      <c r="R15" s="20"/>
      <c r="S15" s="20"/>
      <c r="T15" s="29"/>
      <c r="U15" s="30"/>
      <c r="V15" s="30"/>
    </row>
    <row r="16" spans="1:25" s="31" customFormat="1" ht="15.6" x14ac:dyDescent="0.3">
      <c r="A16" s="13" t="s">
        <v>66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8" spans="2:2" x14ac:dyDescent="0.3">
      <c r="B18" s="41"/>
    </row>
    <row r="19" spans="2:2" x14ac:dyDescent="0.3">
      <c r="B19" s="41"/>
    </row>
    <row r="20" spans="2:2" x14ac:dyDescent="0.3">
      <c r="B20" s="41"/>
    </row>
    <row r="21" spans="2:2" x14ac:dyDescent="0.3">
      <c r="B21" s="41"/>
    </row>
    <row r="22" spans="2:2" x14ac:dyDescent="0.3">
      <c r="B22" s="41"/>
    </row>
    <row r="23" spans="2:2" x14ac:dyDescent="0.3">
      <c r="B23" s="41"/>
    </row>
    <row r="24" spans="2:2" x14ac:dyDescent="0.3">
      <c r="B24" s="41"/>
    </row>
    <row r="25" spans="2:2" x14ac:dyDescent="0.3">
      <c r="B25" s="41"/>
    </row>
  </sheetData>
  <mergeCells count="17">
    <mergeCell ref="M5:R5"/>
    <mergeCell ref="Q2:V2"/>
    <mergeCell ref="S5:S7"/>
    <mergeCell ref="T5:T7"/>
    <mergeCell ref="A16:V16"/>
    <mergeCell ref="A10:V10"/>
    <mergeCell ref="A3:V3"/>
    <mergeCell ref="A4:A7"/>
    <mergeCell ref="B4:B7"/>
    <mergeCell ref="C4:C7"/>
    <mergeCell ref="G4:L4"/>
    <mergeCell ref="M4:R4"/>
    <mergeCell ref="U4:V7"/>
    <mergeCell ref="D5:D7"/>
    <mergeCell ref="E5:E7"/>
    <mergeCell ref="F5:F7"/>
    <mergeCell ref="G5:L5"/>
  </mergeCells>
  <hyperlinks>
    <hyperlink ref="A15" r:id="rId1" xr:uid="{00000000-0004-0000-0100-000000000000}"/>
  </hyperlinks>
  <pageMargins left="0.118110236220472" right="0.118110236220472" top="0.15748031496063" bottom="0.15748031496063" header="0.31496062992126" footer="0.31496062992126"/>
  <pageSetup paperSize="9" scale="6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PAŠVALDĪBAS_01.01.2025.</vt:lpstr>
      <vt:lpstr>PRIVĀTĀS IZGL_IEST_01.01.2025.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Uldis Katlaps</dc:creator>
  <cp:keywords/>
  <dc:description/>
  <cp:lastModifiedBy>Inga Koha-Kurovska</cp:lastModifiedBy>
  <cp:lastPrinted>2025-02-14T06:35:49Z</cp:lastPrinted>
  <dcterms:created xsi:type="dcterms:W3CDTF">2021-10-03T14:35:38Z</dcterms:created>
  <dcterms:modified xsi:type="dcterms:W3CDTF">2025-03-11T06:32:15Z</dcterms:modified>
  <cp:category/>
</cp:coreProperties>
</file>