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va.vadone\Desktop\"/>
    </mc:Choice>
  </mc:AlternateContent>
  <xr:revisionPtr revIDLastSave="0" documentId="13_ncr:1_{B4782201-0063-41D8-B6F8-0550F45FB3A4}" xr6:coauthVersionLast="47" xr6:coauthVersionMax="47" xr10:uidLastSave="{00000000-0000-0000-0000-000000000000}"/>
  <bookViews>
    <workbookView xWindow="22932" yWindow="-108" windowWidth="23256" windowHeight="12576" tabRatio="915" activeTab="1" xr2:uid="{00000000-000D-0000-FFFF-FFFF00000000}"/>
  </bookViews>
  <sheets>
    <sheet name="KOPS1" sheetId="154" r:id="rId1"/>
    <sheet name="UKT" sheetId="166" r:id="rId2"/>
  </sheets>
  <definedNames>
    <definedName name="_xlnm._FilterDatabase" localSheetId="0" hidden="1">KOPS1!#REF!</definedName>
    <definedName name="_xlnm._FilterDatabase" localSheetId="1" hidden="1">UKT!$A$12:$Q$39</definedName>
    <definedName name="_xlnm.Print_Area" localSheetId="0">KOPS1!$A$2:$H$29</definedName>
    <definedName name="_xlnm.Print_Area" localSheetId="1">UKT!$A$1:$P$52</definedName>
    <definedName name="_xlnm.Print_Titles" localSheetId="0">KOPS1!$11:$13</definedName>
    <definedName name="_xlnm.Print_Titles" localSheetId="1">UKT!$10:$12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66" l="1"/>
  <c r="K38" i="166" s="1"/>
  <c r="L38" i="166"/>
  <c r="N38" i="166"/>
  <c r="O38" i="166"/>
  <c r="M38" i="166" l="1"/>
  <c r="P38" i="166" s="1"/>
  <c r="H15" i="166" l="1"/>
  <c r="L16" i="166" l="1"/>
  <c r="N16" i="166"/>
  <c r="L17" i="166"/>
  <c r="N17" i="166"/>
  <c r="L18" i="166"/>
  <c r="N18" i="166"/>
  <c r="L19" i="166"/>
  <c r="N19" i="166"/>
  <c r="L20" i="166"/>
  <c r="N20" i="166"/>
  <c r="L21" i="166"/>
  <c r="N21" i="166"/>
  <c r="L22" i="166"/>
  <c r="N22" i="166"/>
  <c r="O22" i="166"/>
  <c r="L24" i="166"/>
  <c r="N24" i="166"/>
  <c r="L25" i="166"/>
  <c r="N25" i="166"/>
  <c r="L26" i="166"/>
  <c r="N26" i="166"/>
  <c r="O26" i="166"/>
  <c r="L27" i="166"/>
  <c r="N27" i="166"/>
  <c r="L28" i="166"/>
  <c r="N28" i="166"/>
  <c r="L29" i="166"/>
  <c r="N29" i="166"/>
  <c r="L30" i="166"/>
  <c r="N30" i="166"/>
  <c r="L31" i="166"/>
  <c r="N31" i="166"/>
  <c r="O31" i="166"/>
  <c r="L32" i="166"/>
  <c r="N32" i="166"/>
  <c r="L33" i="166"/>
  <c r="N33" i="166"/>
  <c r="L34" i="166"/>
  <c r="N34" i="166"/>
  <c r="L35" i="166"/>
  <c r="N35" i="166"/>
  <c r="L36" i="166"/>
  <c r="N36" i="166"/>
  <c r="L37" i="166"/>
  <c r="N37" i="166"/>
  <c r="L39" i="166"/>
  <c r="N39" i="166"/>
  <c r="H16" i="166"/>
  <c r="M16" i="166" s="1"/>
  <c r="O16" i="166"/>
  <c r="H17" i="166"/>
  <c r="M17" i="166" s="1"/>
  <c r="O17" i="166"/>
  <c r="H18" i="166"/>
  <c r="M18" i="166" s="1"/>
  <c r="O18" i="166"/>
  <c r="H19" i="166"/>
  <c r="M19" i="166" s="1"/>
  <c r="O19" i="166"/>
  <c r="H20" i="166"/>
  <c r="M20" i="166" s="1"/>
  <c r="O20" i="166"/>
  <c r="H21" i="166"/>
  <c r="M21" i="166" s="1"/>
  <c r="O21" i="166"/>
  <c r="H22" i="166"/>
  <c r="M22" i="166" s="1"/>
  <c r="H24" i="166"/>
  <c r="M24" i="166" s="1"/>
  <c r="O24" i="166"/>
  <c r="H25" i="166"/>
  <c r="M25" i="166" s="1"/>
  <c r="O25" i="166"/>
  <c r="H26" i="166"/>
  <c r="M26" i="166" s="1"/>
  <c r="H27" i="166"/>
  <c r="M27" i="166" s="1"/>
  <c r="O27" i="166"/>
  <c r="H28" i="166"/>
  <c r="M28" i="166" s="1"/>
  <c r="H29" i="166"/>
  <c r="M29" i="166" s="1"/>
  <c r="O29" i="166"/>
  <c r="H30" i="166"/>
  <c r="M30" i="166" s="1"/>
  <c r="H31" i="166"/>
  <c r="M31" i="166" s="1"/>
  <c r="H32" i="166"/>
  <c r="M32" i="166" s="1"/>
  <c r="O32" i="166"/>
  <c r="H33" i="166"/>
  <c r="M33" i="166" s="1"/>
  <c r="O33" i="166"/>
  <c r="H34" i="166"/>
  <c r="M34" i="166" s="1"/>
  <c r="O34" i="166"/>
  <c r="H35" i="166"/>
  <c r="M35" i="166" s="1"/>
  <c r="H36" i="166"/>
  <c r="M36" i="166" s="1"/>
  <c r="O36" i="166"/>
  <c r="H37" i="166"/>
  <c r="M37" i="166" s="1"/>
  <c r="O37" i="166"/>
  <c r="H39" i="166"/>
  <c r="M39" i="166" s="1"/>
  <c r="O39" i="166"/>
  <c r="N15" i="166"/>
  <c r="L15" i="166"/>
  <c r="O15" i="166"/>
  <c r="M15" i="166"/>
  <c r="P15" i="166" s="1"/>
  <c r="P31" i="166" l="1"/>
  <c r="P37" i="166"/>
  <c r="P26" i="166"/>
  <c r="K28" i="166"/>
  <c r="K35" i="166"/>
  <c r="K22" i="166"/>
  <c r="P36" i="166"/>
  <c r="P39" i="166"/>
  <c r="P27" i="166"/>
  <c r="P19" i="166"/>
  <c r="P29" i="166"/>
  <c r="O35" i="166"/>
  <c r="K37" i="166"/>
  <c r="K30" i="166"/>
  <c r="O28" i="166"/>
  <c r="P28" i="166" s="1"/>
  <c r="O30" i="166"/>
  <c r="P30" i="166" s="1"/>
  <c r="P34" i="166"/>
  <c r="P33" i="166"/>
  <c r="P32" i="166"/>
  <c r="P25" i="166"/>
  <c r="P24" i="166"/>
  <c r="K24" i="166"/>
  <c r="P22" i="166"/>
  <c r="P21" i="166"/>
  <c r="P20" i="166"/>
  <c r="K20" i="166"/>
  <c r="P18" i="166"/>
  <c r="P17" i="166"/>
  <c r="P16" i="166"/>
  <c r="N41" i="166"/>
  <c r="F14" i="154" s="1"/>
  <c r="L41" i="166"/>
  <c r="H14" i="154" s="1"/>
  <c r="M41" i="166"/>
  <c r="E14" i="154" s="1"/>
  <c r="K16" i="166"/>
  <c r="K39" i="166"/>
  <c r="K34" i="166"/>
  <c r="K31" i="166"/>
  <c r="K27" i="166"/>
  <c r="K19" i="166"/>
  <c r="K32" i="166"/>
  <c r="K25" i="166"/>
  <c r="K17" i="166"/>
  <c r="K33" i="166"/>
  <c r="K26" i="166"/>
  <c r="K18" i="166"/>
  <c r="K36" i="166"/>
  <c r="K29" i="166"/>
  <c r="K21" i="166"/>
  <c r="K15" i="166"/>
  <c r="O41" i="166" l="1"/>
  <c r="G14" i="154" s="1"/>
  <c r="P35" i="166"/>
  <c r="P41" i="166" s="1"/>
  <c r="D14" i="154" s="1"/>
  <c r="D16" i="154" l="1"/>
  <c r="D19" i="154" l="1"/>
  <c r="D17" i="154"/>
  <c r="D18" i="154"/>
  <c r="D20" i="154" l="1"/>
  <c r="D21" i="154" l="1"/>
  <c r="D22" i="154" s="1"/>
</calcChain>
</file>

<file path=xl/sharedStrings.xml><?xml version="1.0" encoding="utf-8"?>
<sst xmlns="http://schemas.openxmlformats.org/spreadsheetml/2006/main" count="152" uniqueCount="110">
  <si>
    <t>Būves nosaukums:</t>
  </si>
  <si>
    <t>Objekta nosaukums:</t>
  </si>
  <si>
    <t>Objekta adrese:</t>
  </si>
  <si>
    <t>Pasūtījuma Nr.</t>
  </si>
  <si>
    <t>Nr.p.k.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</si>
  <si>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</si>
  <si>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</si>
  <si>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</si>
  <si>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</si>
  <si>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</si>
  <si>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</si>
  <si>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Kopējā darbietilpība, c/st</t>
  </si>
  <si>
    <t>Kods, tāmes Nr.</t>
  </si>
  <si>
    <t>Tai skaitā</t>
  </si>
  <si>
    <t>Kopā</t>
  </si>
  <si>
    <t>PAVISAM KOPĀ</t>
  </si>
  <si>
    <t>t.sk. darba aizsardzībai</t>
  </si>
  <si>
    <t>PVN 21%</t>
  </si>
  <si>
    <r>
      <t xml:space="preserve">Par kopējo summu, </t>
    </r>
    <r>
      <rPr>
        <i/>
        <sz val="11"/>
        <rFont val="Arial"/>
        <family val="2"/>
        <charset val="186"/>
      </rPr>
      <t>euro</t>
    </r>
  </si>
  <si>
    <r>
      <t>Tāmes izmaksas (</t>
    </r>
    <r>
      <rPr>
        <i/>
        <sz val="10"/>
        <rFont val="Arial"/>
        <family val="2"/>
        <charset val="186"/>
      </rPr>
      <t>euro)</t>
    </r>
  </si>
  <si>
    <r>
      <t>Darba alga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</si>
  <si>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r>
      <t>Mehānismi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</si>
  <si>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t>Darba samaksas likme (euro/h)</t>
  </si>
  <si>
    <t>Darba alga (euro)</t>
  </si>
  <si>
    <t>Mehānismi (euro)</t>
  </si>
  <si>
    <t>Kopā (euro)</t>
  </si>
  <si>
    <t>Summa (euro)</t>
  </si>
  <si>
    <t xml:space="preserve"> 1-1</t>
  </si>
  <si>
    <t>Būvizstrādājumi  (euro)</t>
  </si>
  <si>
    <r>
      <t>Būvizstrādājumi 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</si>
  <si>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t>Būvdarbu nosaukums</t>
  </si>
  <si>
    <t>Būvdarbu veids vai konstruktīvā elementa nosaukums</t>
  </si>
  <si>
    <t>Tiešās izmaksas kopā, t. sk. darba devēja sociālais nodoklis (23,59%)</t>
  </si>
  <si>
    <t>Piezīme. Būvlaukuma izveidošanas un uzturēšanas izmaksas iekļautas virsizdevumos.</t>
  </si>
  <si>
    <t>KOPSAVILKUMA APRĒĶINS  Nr. 1</t>
  </si>
  <si>
    <t>m</t>
  </si>
  <si>
    <t>gb</t>
  </si>
  <si>
    <t>kpl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</si>
  <si>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</si>
  <si>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</si>
  <si>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</si>
  <si>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</si>
  <si>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</si>
  <si>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</si>
  <si>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</si>
  <si>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</si>
  <si>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</si>
  <si>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</si>
  <si>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</si>
  <si>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</si>
  <si>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</si>
  <si>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</si>
  <si>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</si>
  <si>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</si>
  <si>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</si>
  <si>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</si>
  <si>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</si>
  <si>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 xml:space="preserve"> 1.20</t>
  </si>
  <si>
    <t xml:space="preserve"> 1.21</t>
  </si>
  <si>
    <t xml:space="preserve"> 1.22</t>
  </si>
  <si>
    <t xml:space="preserve"> 1.23</t>
  </si>
  <si>
    <t xml:space="preserve"> 1.24</t>
  </si>
  <si>
    <t>ŪDENSAPGĀDES UN KANALIZĀCIJAS TĪKLI</t>
  </si>
  <si>
    <t>Ūdensvada sistēma Ū1</t>
  </si>
  <si>
    <t>Iekārtas un būvizstrādājumi</t>
  </si>
  <si>
    <t>Ūdensvada caurules PE100, spiediena klase PN10</t>
  </si>
  <si>
    <t>D63</t>
  </si>
  <si>
    <t>Elektrometināmais līkums 90°</t>
  </si>
  <si>
    <t>Divdaļīga aizsargcaurule esošo kabeļu aizsardzībai</t>
  </si>
  <si>
    <t>D110</t>
  </si>
  <si>
    <t>Brīdinājuma lenta</t>
  </si>
  <si>
    <t>Veidņi tranšejas sienu nostiprināšanai</t>
  </si>
  <si>
    <t>Smilts pabērums (sablīvēts) zem cauruļvada</t>
  </si>
  <si>
    <t>h=15 cm</t>
  </si>
  <si>
    <t>Palīgmateriāli cauruļvadu montāžai</t>
  </si>
  <si>
    <t>Darbu apjomi</t>
  </si>
  <si>
    <t>Ūdensvada trases nospraušana</t>
  </si>
  <si>
    <t>vietas</t>
  </si>
  <si>
    <t>Ūdensvada ievada ēkā izbūve</t>
  </si>
  <si>
    <t>Šķērsojumi ar esošajām komunikācijām</t>
  </si>
  <si>
    <t>Šķērsojumi ar projektējamām komunikācijām</t>
  </si>
  <si>
    <t>Esošo komunikāciju atšurfēšana ar rokām</t>
  </si>
  <si>
    <t>Ūdensvada veidgabalu montāža tranšejā</t>
  </si>
  <si>
    <t>Divdaļīgās aizsargcaurules esošo kabeļu aizsardzībai montāža</t>
  </si>
  <si>
    <t>Smilts pabēruma ieklāšana un blietēšana</t>
  </si>
  <si>
    <t>Cauruļvadu hidrauliskā pārbaude, skalošana un dezinfekcija, ieskaitot dezinfekcijai nepieciešamos materiālus</t>
  </si>
  <si>
    <t>Izpildmērījumu un dokumentācijas sagatavošana</t>
  </si>
  <si>
    <t>Informatīvo ceļa satiksmes zīmju un aizsarglentes uzstādīšana</t>
  </si>
  <si>
    <t>Neparedzētie darbi</t>
  </si>
  <si>
    <t xml:space="preserve">Tāme sastādīta: </t>
  </si>
  <si>
    <r>
      <t>Tāmes tiešās izmaksas</t>
    </r>
    <r>
      <rPr>
        <i/>
        <sz val="9"/>
        <rFont val="Arial"/>
        <family val="2"/>
        <charset val="186"/>
      </rPr>
      <t xml:space="preserve"> euro</t>
    </r>
    <r>
      <rPr>
        <sz val="9"/>
        <rFont val="Arial"/>
        <family val="2"/>
      </rPr>
      <t xml:space="preserve"> bez PVN</t>
    </r>
  </si>
  <si>
    <r>
      <t>m</t>
    </r>
    <r>
      <rPr>
        <vertAlign val="superscript"/>
        <sz val="9"/>
        <rFont val="Arial"/>
        <family val="2"/>
      </rPr>
      <t>3</t>
    </r>
  </si>
  <si>
    <t>LOKĀLĀ TĀME Nr.1-1</t>
  </si>
  <si>
    <t>Kopā ar PVN 21%</t>
  </si>
  <si>
    <t>KĀRĻA MĪLENBAHA IELĀ 30, TALSOS, TALSU NOVADĀ</t>
  </si>
  <si>
    <t>Jauna ūdenspievada pieslēguma izbūve Mīlenbaha ielā 30, Talsi</t>
  </si>
  <si>
    <t>Ūdens pievada izbūve Kr.Mīlenbaha iela 30, Talsi</t>
  </si>
  <si>
    <t xml:space="preserve">ŪDENSAPGĀDE </t>
  </si>
  <si>
    <t>Tāme sastādīta 2023.gada tirgus cenās</t>
  </si>
  <si>
    <t>Esošā seguma demontāža</t>
  </si>
  <si>
    <t>Ūdensvada caurules iegulde gruntī, H=1,8 - 2,0 m (tranšejas dziļums)</t>
  </si>
  <si>
    <t>Smilts apbērums un uzbērums (sablīvēts) virs cauruļvada līdz esošā seguma konstrukcijai</t>
  </si>
  <si>
    <t>Smilts apbēruma un uzbēruma virs cauruļvada līdz esošā seguma konstrukcijai un blietēšana pa kārtām</t>
  </si>
  <si>
    <t>Pieslēgums pie esošā ūdensvada d110</t>
  </si>
  <si>
    <t>Virsizdevumi _0%</t>
  </si>
  <si>
    <t>Peļņa _0%</t>
  </si>
  <si>
    <t xml:space="preserve">Sastādīja </t>
  </si>
  <si>
    <t>sert.nr.</t>
  </si>
  <si>
    <t>Pārbaudīja</t>
  </si>
  <si>
    <r>
      <rPr>
        <b/>
        <sz val="10"/>
        <rFont val="Arial"/>
        <family val="2"/>
        <charset val="186"/>
      </rPr>
      <t>3.pielikums</t>
    </r>
    <r>
      <rPr>
        <sz val="10"/>
        <rFont val="Arial"/>
        <family val="2"/>
      </rPr>
      <t xml:space="preserve">
 Cenu aptaujai "Jauna ūdensvada pieslēguma izbūve K.Mīlenbaha ielā 30, Talsos, Talsu novadā", identifikācijas Nr.TNPz 2023/100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</si>
</sst>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b/>
      <i/>
      <sz val="9"/>
      <name val="Arial"/>
      <family val="2"/>
      <charset val="186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  <charset val="186"/>
    </font>
    <font>
      <sz val="9"/>
      <name val="Arial"/>
      <family val="2"/>
      <charset val="1"/>
    </font>
    <font>
      <sz val="9"/>
      <color theme="1"/>
      <name val="Arial"/>
      <family val="2"/>
    </font>
    <font>
      <sz val="9"/>
      <name val="Arial"/>
      <family val="2"/>
      <charset val="204"/>
    </font>
    <font>
      <sz val="9"/>
      <name val="Arial Baltic"/>
      <charset val="186"/>
    </font>
    <font>
      <sz val="9"/>
      <name val="Arial"/>
      <family val="2"/>
      <charset val="186"/>
    </font>
    <font>
      <i/>
      <u/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6" fillId="0" borderId="6" xfId="0" applyFont="1" applyBorder="1" applyAlignment="1">
      <alignment horizontal="right" vertical="top" wrapText="1"/>
    </xf>
    <xf numFmtId="4" fontId="1" fillId="0" borderId="0" xfId="0" applyNumberFormat="1" applyFont="1"/>
    <xf numFmtId="4" fontId="1" fillId="0" borderId="11" xfId="0" applyNumberFormat="1" applyFont="1" applyBorder="1" applyAlignment="1">
      <alignment horizontal="right" vertical="top" wrapText="1"/>
    </xf>
    <xf numFmtId="4" fontId="1" fillId="0" borderId="13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12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vertical="top"/>
    </xf>
    <xf numFmtId="4" fontId="7" fillId="0" borderId="0" xfId="0" applyNumberFormat="1" applyFont="1"/>
    <xf numFmtId="0" fontId="7" fillId="0" borderId="0" xfId="0" applyFont="1"/>
    <xf numFmtId="4" fontId="7" fillId="0" borderId="1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2" fontId="9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vertical="top"/>
    </xf>
    <xf numFmtId="2" fontId="1" fillId="3" borderId="0" xfId="0" applyNumberFormat="1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17" fontId="3" fillId="3" borderId="0" xfId="0" applyNumberFormat="1" applyFont="1" applyFill="1" applyAlignment="1">
      <alignment horizontal="left" vertical="top"/>
    </xf>
    <xf numFmtId="2" fontId="5" fillId="3" borderId="0" xfId="0" applyNumberFormat="1" applyFont="1" applyFill="1" applyAlignment="1">
      <alignment vertical="top"/>
    </xf>
    <xf numFmtId="2" fontId="1" fillId="3" borderId="0" xfId="0" applyNumberFormat="1" applyFont="1" applyFill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2" fontId="11" fillId="0" borderId="0" xfId="0" applyNumberFormat="1" applyFont="1" applyAlignment="1">
      <alignment vertical="top"/>
    </xf>
    <xf numFmtId="0" fontId="11" fillId="0" borderId="0" xfId="0" applyFont="1"/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2" fontId="11" fillId="0" borderId="0" xfId="0" applyNumberFormat="1" applyFont="1"/>
    <xf numFmtId="0" fontId="11" fillId="0" borderId="0" xfId="0" applyFont="1" applyAlignment="1">
      <alignment vertical="top" wrapText="1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textRotation="90" wrapText="1"/>
    </xf>
    <xf numFmtId="2" fontId="11" fillId="0" borderId="1" xfId="0" applyNumberFormat="1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2" fontId="11" fillId="0" borderId="12" xfId="0" applyNumberFormat="1" applyFont="1" applyBorder="1" applyAlignment="1">
      <alignment vertical="top"/>
    </xf>
    <xf numFmtId="2" fontId="11" fillId="0" borderId="7" xfId="0" applyNumberFormat="1" applyFont="1" applyBorder="1" applyAlignment="1">
      <alignment vertical="top"/>
    </xf>
    <xf numFmtId="0" fontId="11" fillId="0" borderId="12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2" fontId="11" fillId="0" borderId="5" xfId="0" applyNumberFormat="1" applyFont="1" applyBorder="1" applyAlignment="1">
      <alignment vertical="center"/>
    </xf>
    <xf numFmtId="2" fontId="11" fillId="0" borderId="6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2" fontId="14" fillId="3" borderId="6" xfId="0" applyNumberFormat="1" applyFont="1" applyFill="1" applyBorder="1" applyAlignment="1">
      <alignment vertical="center"/>
    </xf>
    <xf numFmtId="0" fontId="11" fillId="3" borderId="0" xfId="0" applyFont="1" applyFill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2" fontId="15" fillId="0" borderId="6" xfId="0" applyNumberFormat="1" applyFont="1" applyBorder="1" applyAlignment="1">
      <alignment vertical="center"/>
    </xf>
    <xf numFmtId="0" fontId="12" fillId="0" borderId="0" xfId="0" applyFont="1"/>
    <xf numFmtId="2" fontId="12" fillId="0" borderId="0" xfId="0" applyNumberFormat="1" applyFont="1" applyAlignment="1">
      <alignment vertical="top"/>
    </xf>
    <xf numFmtId="2" fontId="12" fillId="0" borderId="0" xfId="0" applyNumberFormat="1" applyFont="1"/>
    <xf numFmtId="0" fontId="11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vertical="top"/>
    </xf>
    <xf numFmtId="2" fontId="11" fillId="3" borderId="0" xfId="0" applyNumberFormat="1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2" fontId="11" fillId="2" borderId="0" xfId="0" applyNumberFormat="1" applyFont="1" applyFill="1" applyAlignment="1">
      <alignment vertical="top"/>
    </xf>
    <xf numFmtId="0" fontId="11" fillId="2" borderId="0" xfId="0" applyFont="1" applyFill="1"/>
    <xf numFmtId="0" fontId="12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 wrapText="1"/>
    </xf>
    <xf numFmtId="2" fontId="11" fillId="2" borderId="0" xfId="0" applyNumberFormat="1" applyFont="1" applyFill="1" applyAlignment="1">
      <alignment horizontal="right" vertical="top"/>
    </xf>
    <xf numFmtId="0" fontId="11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6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11" fillId="3" borderId="7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9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2" fontId="11" fillId="0" borderId="8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 wrapText="1"/>
    </xf>
    <xf numFmtId="0" fontId="12" fillId="0" borderId="16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4" fontId="22" fillId="0" borderId="1" xfId="0" applyNumberFormat="1" applyFont="1" applyBorder="1" applyAlignment="1">
      <alignment vertical="top" wrapText="1"/>
    </xf>
    <xf numFmtId="4" fontId="21" fillId="0" borderId="1" xfId="0" applyNumberFormat="1" applyFont="1" applyBorder="1" applyAlignment="1">
      <alignment vertical="top" wrapText="1"/>
    </xf>
    <xf numFmtId="2" fontId="21" fillId="0" borderId="5" xfId="0" applyNumberFormat="1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2" fillId="0" borderId="0" xfId="0" applyFont="1"/>
    <xf numFmtId="0" fontId="12" fillId="0" borderId="16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12" fillId="0" borderId="1" xfId="0" applyNumberFormat="1" applyFont="1" applyBorder="1" applyAlignment="1">
      <alignment vertical="top"/>
    </xf>
    <xf numFmtId="2" fontId="12" fillId="0" borderId="16" xfId="0" applyNumberFormat="1" applyFont="1" applyBorder="1" applyAlignment="1">
      <alignment vertical="top"/>
    </xf>
    <xf numFmtId="0" fontId="22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1" fillId="0" borderId="15" xfId="0" applyNumberFormat="1" applyFont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textRotation="9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</cellXfs>
  <cellStyles count="4">
    <cellStyle name="Normal 4 10 5 4" xfId="3" xr:uid="{00000000-0005-0000-0000-000000000000}"/>
    <cellStyle name="Parasts" xfId="0" builtinId="0"/>
    <cellStyle name="Stils 1" xfId="1" xr:uid="{00000000-0005-0000-0000-000002000000}"/>
    <cellStyle name="Style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28575</xdr:rowOff>
    </xdr:from>
    <xdr:to>
      <xdr:col>16</xdr:col>
      <xdr:colOff>0</xdr:colOff>
      <xdr:row>8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BE699F2-2EF4-43CC-A799-72D247D6A56F}"/>
            </a:ext>
          </a:extLst>
        </xdr:cNvPr>
        <xdr:cNvSpPr>
          <a:spLocks noChangeArrowheads="1"/>
        </xdr:cNvSpPr>
      </xdr:nvSpPr>
      <xdr:spPr bwMode="auto">
        <a:xfrm>
          <a:off x="9124950" y="1257300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56846-CAF0-4A8F-82EE-29B39E6A49E0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D8295DE-8CA3-44D6-8546-3C1CA9609BFC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A8BF571-30D2-4156-A83A-D03543E41F37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98C516-BC2B-4CD0-8269-9449844CDFC3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F5B736F-56B6-4D80-8049-2FF56D593CD9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9943D49-CDD3-4DE9-A280-4A71D1A3B1C7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3DFBB8D-9A14-47B3-9337-EFCC7FFB4C3D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92F5084-886A-4664-B73C-E8738564423C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FCF13F7-E4C2-4504-AC37-0FA108EBE051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DC2E496C-4484-4CD5-B074-099B47E3990A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C5667980-9EE7-42CD-AFF9-8918835928B8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880FAEC4-D77B-4502-B2A7-DA1DFA152DCD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F93CE89A-6BBC-464F-A7A8-D7EFAAC710AC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93F11931-C24C-4628-BACF-DC36622D1D0C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309B0FC4-C553-4AB2-9FBD-059857C06561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66675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EE8B80F5-7601-4DC9-8B5C-44F532A8B98A}"/>
            </a:ext>
          </a:extLst>
        </xdr:cNvPr>
        <xdr:cNvSpPr txBox="1">
          <a:spLocks noChangeArrowheads="1"/>
        </xdr:cNvSpPr>
      </xdr:nvSpPr>
      <xdr:spPr bwMode="auto">
        <a:xfrm>
          <a:off x="2447925" y="1704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31"/>
  <sheetViews>
    <sheetView zoomScale="70" zoomScaleNormal="70" workbookViewId="0">
      <selection activeCell="J3" sqref="J3"/>
    </sheetView>
  </sheetViews>
  <sheetFormatPr defaultColWidth="9.109375" defaultRowHeight="13.2" x14ac:dyDescent="0.25"/>
  <cols>
    <col min="1" max="1" width="4.109375" style="3" customWidth="1"/>
    <col min="2" max="2" width="10" style="3" customWidth="1"/>
    <col min="3" max="3" width="31.44140625" style="1" customWidth="1"/>
    <col min="4" max="4" width="17.6640625" style="2" customWidth="1"/>
    <col min="5" max="5" width="17.6640625" style="3" customWidth="1"/>
    <col min="6" max="6" width="17.6640625" style="4" customWidth="1"/>
    <col min="7" max="8" width="17.6640625" style="5" customWidth="1"/>
    <col min="9" max="9" width="9" style="6" customWidth="1"/>
    <col min="10" max="10" width="15.88671875" style="6" customWidth="1"/>
    <col min="11" max="16384" width="9.109375" style="6"/>
  </cols>
  <sheetData>
    <row r="1" spans="1:22" ht="55.2" customHeight="1" x14ac:dyDescent="0.25">
      <c r="F1" s="150" t="s">
        <v>109</v>
      </c>
      <c r="G1" s="151"/>
      <c r="H1" s="151"/>
      <c r="I1" s="2"/>
    </row>
    <row r="2" spans="1:22" ht="34.200000000000003" customHeight="1" x14ac:dyDescent="0.25">
      <c r="A2" s="35"/>
      <c r="B2" s="35"/>
      <c r="C2" s="36"/>
      <c r="D2" s="154" t="s">
        <v>34</v>
      </c>
      <c r="E2" s="154"/>
      <c r="F2" s="37"/>
      <c r="G2" s="38"/>
      <c r="H2" s="38"/>
      <c r="I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2" ht="105.6" customHeight="1" x14ac:dyDescent="0.25">
      <c r="A3" s="35"/>
      <c r="B3" s="35"/>
      <c r="C3" s="36"/>
      <c r="D3" s="39"/>
      <c r="E3" s="35"/>
      <c r="F3" s="37"/>
      <c r="G3" s="38"/>
      <c r="H3" s="38"/>
    </row>
    <row r="4" spans="1:22" ht="26.4" customHeight="1" x14ac:dyDescent="0.25">
      <c r="A4" s="40" t="s">
        <v>0</v>
      </c>
      <c r="B4" s="40"/>
      <c r="C4" s="36"/>
      <c r="D4" s="41" t="s">
        <v>95</v>
      </c>
      <c r="E4" s="35"/>
      <c r="F4" s="37"/>
      <c r="G4" s="38"/>
      <c r="H4" s="38"/>
    </row>
    <row r="5" spans="1:22" ht="13.8" x14ac:dyDescent="0.25">
      <c r="A5" s="40" t="s">
        <v>1</v>
      </c>
      <c r="B5" s="40"/>
      <c r="C5" s="36"/>
      <c r="D5" s="42" t="s">
        <v>96</v>
      </c>
      <c r="E5" s="35"/>
      <c r="F5" s="37"/>
      <c r="G5" s="38"/>
      <c r="H5" s="38"/>
    </row>
    <row r="6" spans="1:22" ht="13.8" x14ac:dyDescent="0.25">
      <c r="A6" s="40" t="s">
        <v>2</v>
      </c>
      <c r="B6" s="40"/>
      <c r="C6" s="36"/>
      <c r="D6" s="42" t="s">
        <v>94</v>
      </c>
      <c r="E6" s="35"/>
      <c r="F6" s="37"/>
      <c r="G6" s="38"/>
      <c r="H6" s="38"/>
    </row>
    <row r="7" spans="1:22" ht="13.8" x14ac:dyDescent="0.25">
      <c r="A7" s="40" t="s">
        <v>3</v>
      </c>
      <c r="B7" s="40"/>
      <c r="C7" s="36"/>
      <c r="D7" s="43"/>
      <c r="E7" s="35"/>
      <c r="F7" s="37"/>
      <c r="G7" s="44"/>
      <c r="H7" s="38"/>
    </row>
    <row r="8" spans="1:22" ht="14.4" x14ac:dyDescent="0.25">
      <c r="A8" s="40" t="s">
        <v>18</v>
      </c>
      <c r="B8" s="40"/>
      <c r="C8" s="36"/>
      <c r="D8" s="45"/>
      <c r="E8" s="35"/>
      <c r="F8" s="37"/>
      <c r="G8" s="38"/>
      <c r="H8" s="38"/>
    </row>
    <row r="9" spans="1:22" ht="13.8" x14ac:dyDescent="0.25">
      <c r="A9" s="40" t="s">
        <v>11</v>
      </c>
      <c r="B9" s="40"/>
      <c r="C9" s="36"/>
      <c r="D9" s="45"/>
      <c r="E9" s="35"/>
      <c r="F9" s="37"/>
      <c r="G9" s="38"/>
      <c r="H9" s="38"/>
    </row>
    <row r="10" spans="1:22" ht="13.8" x14ac:dyDescent="0.25">
      <c r="A10" s="40" t="s">
        <v>89</v>
      </c>
      <c r="B10" s="40"/>
      <c r="C10" s="36"/>
      <c r="D10" s="39"/>
      <c r="E10" s="35"/>
      <c r="F10" s="37"/>
      <c r="G10" s="38"/>
      <c r="H10" s="38"/>
    </row>
    <row r="11" spans="1:22" x14ac:dyDescent="0.25">
      <c r="A11" s="35"/>
      <c r="B11" s="35"/>
      <c r="C11" s="36"/>
      <c r="D11" s="39"/>
      <c r="E11" s="35"/>
      <c r="F11" s="37"/>
      <c r="G11" s="38"/>
      <c r="H11" s="38"/>
    </row>
    <row r="12" spans="1:22" ht="20.25" customHeight="1" x14ac:dyDescent="0.25">
      <c r="A12" s="155" t="s">
        <v>4</v>
      </c>
      <c r="B12" s="157" t="s">
        <v>12</v>
      </c>
      <c r="C12" s="159" t="s">
        <v>31</v>
      </c>
      <c r="D12" s="161" t="s">
        <v>19</v>
      </c>
      <c r="E12" s="163" t="s">
        <v>13</v>
      </c>
      <c r="F12" s="163"/>
      <c r="G12" s="163"/>
      <c r="H12" s="152" t="s">
        <v>9</v>
      </c>
      <c r="I12" s="7"/>
    </row>
    <row r="13" spans="1:22" ht="78.75" customHeight="1" x14ac:dyDescent="0.25">
      <c r="A13" s="156"/>
      <c r="B13" s="158"/>
      <c r="C13" s="160"/>
      <c r="D13" s="162"/>
      <c r="E13" s="23" t="s">
        <v>20</v>
      </c>
      <c r="F13" s="23" t="s">
        <v>29</v>
      </c>
      <c r="G13" s="23" t="s">
        <v>21</v>
      </c>
      <c r="H13" s="153"/>
    </row>
    <row r="14" spans="1:22" s="7" customFormat="1" ht="26.4" x14ac:dyDescent="0.25">
      <c r="A14" s="32">
        <v>14</v>
      </c>
      <c r="B14" s="46" t="s">
        <v>27</v>
      </c>
      <c r="C14" s="47" t="s">
        <v>62</v>
      </c>
      <c r="D14" s="48">
        <f>UKT!P41</f>
        <v>0</v>
      </c>
      <c r="E14" s="49">
        <f>UKT!M41</f>
        <v>0</v>
      </c>
      <c r="F14" s="50">
        <f>UKT!N41</f>
        <v>0</v>
      </c>
      <c r="G14" s="49">
        <f>UKT!O41</f>
        <v>0</v>
      </c>
      <c r="H14" s="51">
        <f>UKT!L41</f>
        <v>0</v>
      </c>
      <c r="I14" s="33"/>
      <c r="J14" s="33"/>
    </row>
    <row r="15" spans="1:22" x14ac:dyDescent="0.25">
      <c r="A15" s="8"/>
      <c r="B15" s="9"/>
      <c r="C15" s="12"/>
      <c r="D15" s="16"/>
      <c r="E15" s="17"/>
      <c r="F15" s="18"/>
      <c r="G15" s="17"/>
      <c r="H15" s="19"/>
      <c r="I15" s="15"/>
      <c r="J15" s="15"/>
    </row>
    <row r="16" spans="1:22" s="30" customFormat="1" x14ac:dyDescent="0.25">
      <c r="A16" s="24"/>
      <c r="B16" s="24"/>
      <c r="C16" s="25" t="s">
        <v>14</v>
      </c>
      <c r="D16" s="26">
        <f>SUM(D14:D15)</f>
        <v>0</v>
      </c>
      <c r="E16" s="27"/>
      <c r="F16" s="27"/>
      <c r="G16" s="27"/>
      <c r="H16" s="28"/>
      <c r="I16" s="29"/>
      <c r="J16" s="29"/>
    </row>
    <row r="17" spans="1:10" x14ac:dyDescent="0.25">
      <c r="C17" s="10" t="s">
        <v>104</v>
      </c>
      <c r="D17" s="20">
        <f>ROUND(D16*0,2)</f>
        <v>0</v>
      </c>
      <c r="E17" s="21"/>
      <c r="F17" s="22"/>
      <c r="G17" s="22"/>
      <c r="H17" s="22"/>
      <c r="I17" s="15"/>
      <c r="J17" s="15"/>
    </row>
    <row r="18" spans="1:10" x14ac:dyDescent="0.25">
      <c r="C18" s="14" t="s">
        <v>16</v>
      </c>
      <c r="D18" s="20">
        <f>ROUND(D16*0.01,2)</f>
        <v>0</v>
      </c>
      <c r="E18" s="21"/>
      <c r="F18" s="22"/>
      <c r="G18" s="22"/>
      <c r="H18" s="22"/>
      <c r="I18" s="15"/>
      <c r="J18" s="15"/>
    </row>
    <row r="19" spans="1:10" x14ac:dyDescent="0.25">
      <c r="C19" s="10" t="s">
        <v>105</v>
      </c>
      <c r="D19" s="20">
        <f>ROUND(D16*0,2)</f>
        <v>0</v>
      </c>
      <c r="E19" s="21"/>
      <c r="F19" s="22"/>
      <c r="G19" s="22"/>
      <c r="H19" s="22"/>
      <c r="I19" s="15"/>
      <c r="J19" s="15"/>
    </row>
    <row r="20" spans="1:10" x14ac:dyDescent="0.25">
      <c r="C20" s="11" t="s">
        <v>15</v>
      </c>
      <c r="D20" s="31">
        <f>SUM(D16:D19)</f>
        <v>0</v>
      </c>
      <c r="E20" s="21"/>
      <c r="F20" s="22"/>
      <c r="G20" s="22"/>
      <c r="H20" s="22"/>
      <c r="I20" s="15"/>
      <c r="J20" s="15"/>
    </row>
    <row r="21" spans="1:10" x14ac:dyDescent="0.25">
      <c r="C21" s="140" t="s">
        <v>17</v>
      </c>
      <c r="D21" s="141">
        <f>ROUND(D20*0.21,2)</f>
        <v>0</v>
      </c>
      <c r="E21" s="21"/>
      <c r="F21" s="22"/>
      <c r="G21" s="22"/>
      <c r="H21" s="22"/>
      <c r="I21" s="15"/>
      <c r="J21" s="15"/>
    </row>
    <row r="22" spans="1:10" x14ac:dyDescent="0.25">
      <c r="C22" s="139" t="s">
        <v>93</v>
      </c>
      <c r="D22" s="142">
        <f>SUM(D20:D21)</f>
        <v>0</v>
      </c>
      <c r="E22" s="21"/>
      <c r="F22" s="22"/>
      <c r="G22" s="22"/>
      <c r="H22" s="22"/>
      <c r="I22" s="15"/>
      <c r="J22" s="15"/>
    </row>
    <row r="24" spans="1:10" x14ac:dyDescent="0.25">
      <c r="A24" s="13" t="s">
        <v>33</v>
      </c>
    </row>
    <row r="26" spans="1:10" x14ac:dyDescent="0.25">
      <c r="C26" s="60" t="s">
        <v>106</v>
      </c>
      <c r="E26" s="21"/>
      <c r="F26" s="13"/>
      <c r="G26" s="4"/>
    </row>
    <row r="27" spans="1:10" x14ac:dyDescent="0.25">
      <c r="C27" s="60" t="s">
        <v>107</v>
      </c>
      <c r="F27" s="13"/>
      <c r="G27" s="4"/>
    </row>
    <row r="28" spans="1:10" x14ac:dyDescent="0.25">
      <c r="C28" s="60"/>
      <c r="F28" s="13"/>
      <c r="G28" s="4"/>
    </row>
    <row r="29" spans="1:10" x14ac:dyDescent="0.25">
      <c r="C29" s="60" t="s">
        <v>108</v>
      </c>
      <c r="F29" s="13"/>
      <c r="G29" s="4"/>
    </row>
    <row r="30" spans="1:10" x14ac:dyDescent="0.25">
      <c r="C30" s="60" t="s">
        <v>107</v>
      </c>
      <c r="F30" s="13"/>
      <c r="G30" s="4"/>
    </row>
    <row r="31" spans="1:10" x14ac:dyDescent="0.25">
      <c r="F31" s="13"/>
      <c r="G31" s="4"/>
    </row>
  </sheetData>
  <mergeCells count="8">
    <mergeCell ref="F1:H1"/>
    <mergeCell ref="H12:H13"/>
    <mergeCell ref="D2:E2"/>
    <mergeCell ref="A12:A13"/>
    <mergeCell ref="B12:B13"/>
    <mergeCell ref="C12:C13"/>
    <mergeCell ref="D12:D13"/>
    <mergeCell ref="E12:G12"/>
  </mergeCells>
  <phoneticPr fontId="10" type="noConversion"/>
  <pageMargins left="0.74803149606299213" right="0.74803149606299213" top="0.86614173228346458" bottom="0.98425196850393704" header="0.51181102362204722" footer="0.51181102362204722"/>
  <pageSetup paperSize="9" orientation="landscape" horizontalDpi="4294967292" verticalDpi="360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tabSelected="1" zoomScale="110" zoomScaleNormal="110" workbookViewId="0">
      <selection activeCell="T12" sqref="T12"/>
    </sheetView>
  </sheetViews>
  <sheetFormatPr defaultColWidth="9.109375" defaultRowHeight="11.4" x14ac:dyDescent="0.2"/>
  <cols>
    <col min="1" max="1" width="5.6640625" style="52" customWidth="1"/>
    <col min="2" max="2" width="44.33203125" style="53" customWidth="1"/>
    <col min="3" max="3" width="11.5546875" style="53" customWidth="1"/>
    <col min="4" max="4" width="6" style="60" customWidth="1"/>
    <col min="5" max="5" width="6.88671875" style="52" customWidth="1"/>
    <col min="6" max="6" width="6.33203125" style="52" customWidth="1"/>
    <col min="7" max="7" width="6.5546875" style="54" customWidth="1"/>
    <col min="8" max="8" width="6.44140625" style="55" customWidth="1"/>
    <col min="9" max="10" width="8" style="55" customWidth="1"/>
    <col min="11" max="11" width="7.6640625" style="55" customWidth="1"/>
    <col min="12" max="15" width="8.44140625" style="55" customWidth="1"/>
    <col min="16" max="16" width="9.44140625" style="56" customWidth="1"/>
    <col min="17" max="16384" width="9.109375" style="56"/>
  </cols>
  <sheetData>
    <row r="1" spans="1:17" x14ac:dyDescent="0.2">
      <c r="A1" s="101"/>
      <c r="B1" s="102"/>
      <c r="C1" s="102"/>
      <c r="D1" s="103" t="s">
        <v>92</v>
      </c>
      <c r="E1" s="101"/>
      <c r="F1" s="101"/>
      <c r="G1" s="103"/>
      <c r="H1" s="104"/>
      <c r="I1" s="104"/>
      <c r="J1" s="104"/>
      <c r="K1" s="104"/>
      <c r="L1" s="104"/>
      <c r="M1" s="104"/>
      <c r="N1" s="104"/>
      <c r="O1" s="104"/>
      <c r="P1" s="91"/>
    </row>
    <row r="2" spans="1:17" ht="12" x14ac:dyDescent="0.2">
      <c r="A2" s="101"/>
      <c r="B2" s="102"/>
      <c r="C2" s="102"/>
      <c r="D2" s="105" t="s">
        <v>97</v>
      </c>
      <c r="E2" s="101"/>
      <c r="F2" s="101"/>
      <c r="G2" s="103"/>
      <c r="H2" s="104"/>
      <c r="I2" s="104"/>
      <c r="J2" s="104"/>
      <c r="K2" s="104"/>
      <c r="L2" s="104"/>
      <c r="M2" s="104"/>
      <c r="N2" s="104"/>
      <c r="O2" s="104"/>
      <c r="P2" s="91"/>
    </row>
    <row r="3" spans="1:17" ht="12" x14ac:dyDescent="0.2">
      <c r="A3" s="101"/>
      <c r="B3" s="102"/>
      <c r="C3" s="102"/>
      <c r="D3" s="105"/>
      <c r="E3" s="101"/>
      <c r="F3" s="101"/>
      <c r="G3" s="103"/>
      <c r="H3" s="104"/>
      <c r="I3" s="104"/>
      <c r="J3" s="104"/>
      <c r="K3" s="104"/>
      <c r="L3" s="104"/>
      <c r="M3" s="104"/>
      <c r="N3" s="104"/>
      <c r="O3" s="104"/>
      <c r="P3" s="91"/>
    </row>
    <row r="4" spans="1:17" x14ac:dyDescent="0.2">
      <c r="A4" s="106" t="s">
        <v>0</v>
      </c>
      <c r="B4" s="107"/>
      <c r="C4" s="107"/>
      <c r="D4" s="54" t="s">
        <v>95</v>
      </c>
      <c r="E4" s="108"/>
      <c r="F4" s="108"/>
      <c r="G4" s="109"/>
      <c r="H4" s="110"/>
      <c r="I4" s="110"/>
      <c r="J4" s="110"/>
      <c r="K4" s="110"/>
      <c r="L4" s="110"/>
      <c r="M4" s="110"/>
      <c r="N4" s="110"/>
      <c r="O4" s="110"/>
      <c r="P4" s="111"/>
    </row>
    <row r="5" spans="1:17" ht="12" x14ac:dyDescent="0.2">
      <c r="A5" s="106" t="s">
        <v>1</v>
      </c>
      <c r="B5" s="107"/>
      <c r="C5" s="107"/>
      <c r="D5" s="57" t="s">
        <v>96</v>
      </c>
      <c r="E5" s="108"/>
      <c r="F5" s="108"/>
      <c r="G5" s="109"/>
      <c r="H5" s="110"/>
      <c r="I5" s="110"/>
      <c r="J5" s="110"/>
      <c r="K5" s="110"/>
      <c r="L5" s="110"/>
      <c r="M5" s="110"/>
      <c r="N5" s="110"/>
      <c r="O5" s="110"/>
      <c r="P5" s="111"/>
    </row>
    <row r="6" spans="1:17" ht="12" x14ac:dyDescent="0.2">
      <c r="A6" s="106" t="s">
        <v>2</v>
      </c>
      <c r="B6" s="107"/>
      <c r="C6" s="107"/>
      <c r="D6" s="57" t="s">
        <v>94</v>
      </c>
      <c r="E6" s="108"/>
      <c r="F6" s="108"/>
      <c r="G6" s="109"/>
      <c r="H6" s="110"/>
      <c r="I6" s="110"/>
      <c r="J6" s="110"/>
      <c r="K6" s="110"/>
      <c r="L6" s="110"/>
      <c r="M6" s="110"/>
      <c r="N6" s="110"/>
      <c r="O6" s="110"/>
      <c r="P6" s="111"/>
    </row>
    <row r="7" spans="1:17" ht="12" x14ac:dyDescent="0.2">
      <c r="A7" s="106" t="s">
        <v>3</v>
      </c>
      <c r="B7" s="107"/>
      <c r="C7" s="107"/>
      <c r="D7" s="112"/>
      <c r="E7" s="108"/>
      <c r="F7" s="108"/>
      <c r="G7" s="109"/>
      <c r="H7" s="110"/>
      <c r="I7" s="110"/>
      <c r="J7" s="110"/>
      <c r="K7" s="110"/>
      <c r="L7" s="110"/>
      <c r="M7" s="110"/>
      <c r="N7" s="110"/>
      <c r="O7" s="110"/>
      <c r="P7" s="111"/>
    </row>
    <row r="8" spans="1:17" x14ac:dyDescent="0.2">
      <c r="A8" s="106" t="s">
        <v>98</v>
      </c>
      <c r="B8" s="107"/>
      <c r="C8" s="107"/>
      <c r="D8" s="113"/>
      <c r="E8" s="108"/>
      <c r="F8" s="108"/>
      <c r="G8" s="109"/>
      <c r="H8" s="110"/>
      <c r="I8" s="110"/>
      <c r="J8" s="110"/>
      <c r="K8" s="110"/>
      <c r="L8" s="110"/>
      <c r="M8" s="110"/>
      <c r="N8" s="110"/>
      <c r="O8" s="114" t="s">
        <v>90</v>
      </c>
      <c r="P8" s="34"/>
    </row>
    <row r="9" spans="1:17" x14ac:dyDescent="0.2">
      <c r="A9" s="58" t="s">
        <v>89</v>
      </c>
      <c r="B9" s="107"/>
      <c r="C9" s="107"/>
      <c r="D9" s="113"/>
      <c r="E9" s="108"/>
      <c r="F9" s="108"/>
      <c r="G9" s="109"/>
      <c r="H9" s="110"/>
      <c r="I9" s="110"/>
      <c r="J9" s="110"/>
      <c r="K9" s="110"/>
      <c r="L9" s="110"/>
      <c r="M9" s="110"/>
      <c r="N9" s="110"/>
      <c r="O9" s="110"/>
      <c r="P9" s="111"/>
    </row>
    <row r="10" spans="1:17" ht="20.25" customHeight="1" x14ac:dyDescent="0.2">
      <c r="A10" s="167" t="s">
        <v>4</v>
      </c>
      <c r="B10" s="169" t="s">
        <v>30</v>
      </c>
      <c r="C10" s="170"/>
      <c r="D10" s="173" t="s">
        <v>5</v>
      </c>
      <c r="E10" s="167" t="s">
        <v>6</v>
      </c>
      <c r="F10" s="165" t="s">
        <v>7</v>
      </c>
      <c r="G10" s="165"/>
      <c r="H10" s="165"/>
      <c r="I10" s="165"/>
      <c r="J10" s="165"/>
      <c r="K10" s="166"/>
      <c r="L10" s="164" t="s">
        <v>10</v>
      </c>
      <c r="M10" s="165"/>
      <c r="N10" s="165"/>
      <c r="O10" s="165"/>
      <c r="P10" s="166"/>
      <c r="Q10" s="62"/>
    </row>
    <row r="11" spans="1:17" ht="78.75" customHeight="1" x14ac:dyDescent="0.2">
      <c r="A11" s="168"/>
      <c r="B11" s="171"/>
      <c r="C11" s="172"/>
      <c r="D11" s="174"/>
      <c r="E11" s="168"/>
      <c r="F11" s="63" t="s">
        <v>8</v>
      </c>
      <c r="G11" s="63" t="s">
        <v>22</v>
      </c>
      <c r="H11" s="64" t="s">
        <v>23</v>
      </c>
      <c r="I11" s="64" t="s">
        <v>28</v>
      </c>
      <c r="J11" s="64" t="s">
        <v>24</v>
      </c>
      <c r="K11" s="64" t="s">
        <v>25</v>
      </c>
      <c r="L11" s="64" t="s">
        <v>9</v>
      </c>
      <c r="M11" s="64" t="s">
        <v>23</v>
      </c>
      <c r="N11" s="64" t="s">
        <v>28</v>
      </c>
      <c r="O11" s="64" t="s">
        <v>24</v>
      </c>
      <c r="P11" s="64" t="s">
        <v>26</v>
      </c>
    </row>
    <row r="12" spans="1:17" x14ac:dyDescent="0.2">
      <c r="A12" s="65"/>
      <c r="B12" s="66"/>
      <c r="C12" s="115"/>
      <c r="D12" s="67"/>
      <c r="E12" s="68"/>
      <c r="F12" s="69"/>
      <c r="G12" s="70"/>
      <c r="H12" s="71"/>
      <c r="I12" s="71"/>
      <c r="J12" s="72"/>
      <c r="K12" s="71"/>
      <c r="L12" s="72"/>
      <c r="M12" s="71"/>
      <c r="N12" s="72"/>
      <c r="O12" s="71"/>
      <c r="P12" s="73"/>
    </row>
    <row r="13" spans="1:17" s="62" customFormat="1" ht="12" x14ac:dyDescent="0.25">
      <c r="A13" s="124">
        <v>1</v>
      </c>
      <c r="B13" s="131" t="s">
        <v>63</v>
      </c>
      <c r="C13" s="125"/>
      <c r="D13" s="82"/>
      <c r="E13" s="77"/>
      <c r="F13" s="77"/>
      <c r="G13" s="79"/>
      <c r="H13" s="79"/>
      <c r="I13" s="79"/>
      <c r="J13" s="79"/>
      <c r="K13" s="79"/>
      <c r="L13" s="132"/>
      <c r="M13" s="79"/>
      <c r="N13" s="79"/>
      <c r="O13" s="79"/>
      <c r="P13" s="79"/>
    </row>
    <row r="14" spans="1:17" s="62" customFormat="1" x14ac:dyDescent="0.25">
      <c r="A14" s="74"/>
      <c r="B14" s="126" t="s">
        <v>64</v>
      </c>
      <c r="C14" s="116"/>
      <c r="D14" s="82"/>
      <c r="E14" s="76"/>
      <c r="F14" s="77"/>
      <c r="G14" s="78"/>
      <c r="H14" s="79"/>
      <c r="I14" s="79"/>
      <c r="J14" s="79"/>
      <c r="K14" s="79"/>
      <c r="L14" s="80"/>
      <c r="M14" s="78"/>
      <c r="N14" s="78"/>
      <c r="O14" s="78"/>
      <c r="P14" s="78"/>
    </row>
    <row r="15" spans="1:17" s="62" customFormat="1" ht="12" x14ac:dyDescent="0.25">
      <c r="A15" s="74" t="s">
        <v>38</v>
      </c>
      <c r="B15" s="81" t="s">
        <v>65</v>
      </c>
      <c r="C15" s="116" t="s">
        <v>66</v>
      </c>
      <c r="D15" s="75" t="s">
        <v>35</v>
      </c>
      <c r="E15" s="76">
        <v>20</v>
      </c>
      <c r="F15" s="83"/>
      <c r="G15" s="86"/>
      <c r="H15" s="84">
        <f t="shared" ref="H15:H39" si="0">ROUND(G15*F15,2)</f>
        <v>0</v>
      </c>
      <c r="I15" s="84"/>
      <c r="J15" s="85"/>
      <c r="K15" s="143">
        <f t="shared" ref="K15" si="1">J15+I15+H15</f>
        <v>0</v>
      </c>
      <c r="L15" s="84">
        <f t="shared" ref="L15" si="2">ROUND(F15*E15,2)</f>
        <v>0</v>
      </c>
      <c r="M15" s="84">
        <f t="shared" ref="M15" si="3">ROUND(H15*E15,2)</f>
        <v>0</v>
      </c>
      <c r="N15" s="84">
        <f t="shared" ref="N15" si="4">ROUND(I15*E15,2)</f>
        <v>0</v>
      </c>
      <c r="O15" s="84">
        <f t="shared" ref="O15" si="5">ROUND(J15*E15,2)</f>
        <v>0</v>
      </c>
      <c r="P15" s="84">
        <f>M15+N15+O15</f>
        <v>0</v>
      </c>
    </row>
    <row r="16" spans="1:17" ht="12" x14ac:dyDescent="0.2">
      <c r="A16" s="74" t="s">
        <v>39</v>
      </c>
      <c r="B16" s="87" t="s">
        <v>67</v>
      </c>
      <c r="C16" s="117" t="s">
        <v>66</v>
      </c>
      <c r="D16" s="82" t="s">
        <v>36</v>
      </c>
      <c r="E16" s="77">
        <v>1</v>
      </c>
      <c r="F16" s="83"/>
      <c r="G16" s="86"/>
      <c r="H16" s="84">
        <f t="shared" si="0"/>
        <v>0</v>
      </c>
      <c r="I16" s="84"/>
      <c r="J16" s="85"/>
      <c r="K16" s="143">
        <f t="shared" ref="K16:K39" si="6">J16+I16+H16</f>
        <v>0</v>
      </c>
      <c r="L16" s="84">
        <f t="shared" ref="L16:L39" si="7">ROUND(F16*E16,2)</f>
        <v>0</v>
      </c>
      <c r="M16" s="84">
        <f t="shared" ref="M16:M39" si="8">ROUND(H16*E16,2)</f>
        <v>0</v>
      </c>
      <c r="N16" s="84">
        <f t="shared" ref="N16:N39" si="9">ROUND(I16*E16,2)</f>
        <v>0</v>
      </c>
      <c r="O16" s="84">
        <f t="shared" ref="O16:O39" si="10">ROUND(J16*E16,2)</f>
        <v>0</v>
      </c>
      <c r="P16" s="84">
        <f t="shared" ref="P16:P39" si="11">M16+N16+O16</f>
        <v>0</v>
      </c>
    </row>
    <row r="17" spans="1:18" ht="12" x14ac:dyDescent="0.2">
      <c r="A17" s="74" t="s">
        <v>40</v>
      </c>
      <c r="B17" s="87" t="s">
        <v>68</v>
      </c>
      <c r="C17" s="117" t="s">
        <v>69</v>
      </c>
      <c r="D17" s="82" t="s">
        <v>35</v>
      </c>
      <c r="E17" s="77">
        <v>5</v>
      </c>
      <c r="F17" s="83"/>
      <c r="G17" s="86"/>
      <c r="H17" s="84">
        <f t="shared" si="0"/>
        <v>0</v>
      </c>
      <c r="I17" s="84"/>
      <c r="J17" s="85"/>
      <c r="K17" s="143">
        <f t="shared" si="6"/>
        <v>0</v>
      </c>
      <c r="L17" s="84">
        <f t="shared" si="7"/>
        <v>0</v>
      </c>
      <c r="M17" s="84">
        <f t="shared" si="8"/>
        <v>0</v>
      </c>
      <c r="N17" s="84">
        <f t="shared" si="9"/>
        <v>0</v>
      </c>
      <c r="O17" s="84">
        <f t="shared" si="10"/>
        <v>0</v>
      </c>
      <c r="P17" s="84">
        <f t="shared" si="11"/>
        <v>0</v>
      </c>
    </row>
    <row r="18" spans="1:18" ht="12" x14ac:dyDescent="0.2">
      <c r="A18" s="74" t="s">
        <v>41</v>
      </c>
      <c r="B18" s="87" t="s">
        <v>70</v>
      </c>
      <c r="C18" s="117"/>
      <c r="D18" s="82" t="s">
        <v>37</v>
      </c>
      <c r="E18" s="77">
        <v>1</v>
      </c>
      <c r="F18" s="83"/>
      <c r="G18" s="86"/>
      <c r="H18" s="84">
        <f t="shared" si="0"/>
        <v>0</v>
      </c>
      <c r="I18" s="84"/>
      <c r="J18" s="85"/>
      <c r="K18" s="143">
        <f t="shared" si="6"/>
        <v>0</v>
      </c>
      <c r="L18" s="84">
        <f t="shared" si="7"/>
        <v>0</v>
      </c>
      <c r="M18" s="84">
        <f t="shared" si="8"/>
        <v>0</v>
      </c>
      <c r="N18" s="84">
        <f t="shared" si="9"/>
        <v>0</v>
      </c>
      <c r="O18" s="84">
        <f t="shared" si="10"/>
        <v>0</v>
      </c>
      <c r="P18" s="84">
        <f t="shared" si="11"/>
        <v>0</v>
      </c>
    </row>
    <row r="19" spans="1:18" s="129" customFormat="1" ht="12" x14ac:dyDescent="0.25">
      <c r="A19" s="92" t="s">
        <v>42</v>
      </c>
      <c r="B19" s="127" t="s">
        <v>71</v>
      </c>
      <c r="C19" s="128"/>
      <c r="D19" s="93" t="s">
        <v>37</v>
      </c>
      <c r="E19" s="94">
        <v>1</v>
      </c>
      <c r="F19" s="95"/>
      <c r="G19" s="86"/>
      <c r="H19" s="96">
        <f t="shared" si="0"/>
        <v>0</v>
      </c>
      <c r="I19" s="96"/>
      <c r="J19" s="96"/>
      <c r="K19" s="144">
        <f t="shared" si="6"/>
        <v>0</v>
      </c>
      <c r="L19" s="96">
        <f t="shared" si="7"/>
        <v>0</v>
      </c>
      <c r="M19" s="96">
        <f t="shared" si="8"/>
        <v>0</v>
      </c>
      <c r="N19" s="96">
        <f t="shared" si="9"/>
        <v>0</v>
      </c>
      <c r="O19" s="96">
        <f t="shared" si="10"/>
        <v>0</v>
      </c>
      <c r="P19" s="96">
        <f t="shared" si="11"/>
        <v>0</v>
      </c>
    </row>
    <row r="20" spans="1:18" ht="13.2" x14ac:dyDescent="0.2">
      <c r="A20" s="74" t="s">
        <v>43</v>
      </c>
      <c r="B20" s="87" t="s">
        <v>72</v>
      </c>
      <c r="C20" s="117" t="s">
        <v>73</v>
      </c>
      <c r="D20" s="82" t="s">
        <v>91</v>
      </c>
      <c r="E20" s="76">
        <v>6</v>
      </c>
      <c r="F20" s="83"/>
      <c r="G20" s="86"/>
      <c r="H20" s="84">
        <f t="shared" si="0"/>
        <v>0</v>
      </c>
      <c r="I20" s="84"/>
      <c r="J20" s="85"/>
      <c r="K20" s="143">
        <f t="shared" si="6"/>
        <v>0</v>
      </c>
      <c r="L20" s="84">
        <f t="shared" si="7"/>
        <v>0</v>
      </c>
      <c r="M20" s="84">
        <f t="shared" si="8"/>
        <v>0</v>
      </c>
      <c r="N20" s="84">
        <f t="shared" si="9"/>
        <v>0</v>
      </c>
      <c r="O20" s="84">
        <f t="shared" si="10"/>
        <v>0</v>
      </c>
      <c r="P20" s="84">
        <f t="shared" si="11"/>
        <v>0</v>
      </c>
    </row>
    <row r="21" spans="1:18" ht="22.8" x14ac:dyDescent="0.2">
      <c r="A21" s="74" t="s">
        <v>44</v>
      </c>
      <c r="B21" s="87" t="s">
        <v>101</v>
      </c>
      <c r="C21" s="117"/>
      <c r="D21" s="82" t="s">
        <v>91</v>
      </c>
      <c r="E21" s="77">
        <v>50</v>
      </c>
      <c r="F21" s="83"/>
      <c r="G21" s="86"/>
      <c r="H21" s="84">
        <f t="shared" si="0"/>
        <v>0</v>
      </c>
      <c r="I21" s="84"/>
      <c r="J21" s="85"/>
      <c r="K21" s="143">
        <f t="shared" si="6"/>
        <v>0</v>
      </c>
      <c r="L21" s="84">
        <f t="shared" si="7"/>
        <v>0</v>
      </c>
      <c r="M21" s="84">
        <f t="shared" si="8"/>
        <v>0</v>
      </c>
      <c r="N21" s="84">
        <f t="shared" si="9"/>
        <v>0</v>
      </c>
      <c r="O21" s="84">
        <f t="shared" si="10"/>
        <v>0</v>
      </c>
      <c r="P21" s="84">
        <f t="shared" si="11"/>
        <v>0</v>
      </c>
      <c r="R21" s="59"/>
    </row>
    <row r="22" spans="1:18" ht="12" x14ac:dyDescent="0.2">
      <c r="A22" s="74" t="s">
        <v>45</v>
      </c>
      <c r="B22" s="87" t="s">
        <v>74</v>
      </c>
      <c r="C22" s="117"/>
      <c r="D22" s="82" t="s">
        <v>37</v>
      </c>
      <c r="E22" s="77">
        <v>1</v>
      </c>
      <c r="F22" s="83"/>
      <c r="G22" s="86"/>
      <c r="H22" s="84">
        <f t="shared" si="0"/>
        <v>0</v>
      </c>
      <c r="I22" s="84"/>
      <c r="J22" s="85"/>
      <c r="K22" s="143">
        <f t="shared" si="6"/>
        <v>0</v>
      </c>
      <c r="L22" s="84">
        <f t="shared" si="7"/>
        <v>0</v>
      </c>
      <c r="M22" s="84">
        <f t="shared" si="8"/>
        <v>0</v>
      </c>
      <c r="N22" s="84">
        <f t="shared" si="9"/>
        <v>0</v>
      </c>
      <c r="O22" s="84">
        <f t="shared" si="10"/>
        <v>0</v>
      </c>
      <c r="P22" s="84">
        <f t="shared" si="11"/>
        <v>0</v>
      </c>
    </row>
    <row r="23" spans="1:18" ht="12" x14ac:dyDescent="0.2">
      <c r="A23" s="74"/>
      <c r="B23" s="130" t="s">
        <v>75</v>
      </c>
      <c r="C23" s="117"/>
      <c r="D23" s="82"/>
      <c r="E23" s="77"/>
      <c r="F23" s="83"/>
      <c r="G23" s="86"/>
      <c r="H23" s="84"/>
      <c r="I23" s="84"/>
      <c r="J23" s="85"/>
      <c r="K23" s="143"/>
      <c r="L23" s="84"/>
      <c r="M23" s="84"/>
      <c r="N23" s="84"/>
      <c r="O23" s="84"/>
      <c r="P23" s="84"/>
    </row>
    <row r="24" spans="1:18" ht="12" x14ac:dyDescent="0.2">
      <c r="A24" s="74" t="s">
        <v>46</v>
      </c>
      <c r="B24" s="87" t="s">
        <v>76</v>
      </c>
      <c r="C24" s="117"/>
      <c r="D24" s="82" t="s">
        <v>35</v>
      </c>
      <c r="E24" s="77">
        <v>20</v>
      </c>
      <c r="F24" s="83"/>
      <c r="G24" s="86"/>
      <c r="H24" s="84">
        <f t="shared" si="0"/>
        <v>0</v>
      </c>
      <c r="I24" s="84"/>
      <c r="J24" s="85"/>
      <c r="K24" s="143">
        <f t="shared" si="6"/>
        <v>0</v>
      </c>
      <c r="L24" s="84">
        <f t="shared" si="7"/>
        <v>0</v>
      </c>
      <c r="M24" s="84">
        <f t="shared" si="8"/>
        <v>0</v>
      </c>
      <c r="N24" s="84">
        <f t="shared" si="9"/>
        <v>0</v>
      </c>
      <c r="O24" s="84">
        <f t="shared" si="10"/>
        <v>0</v>
      </c>
      <c r="P24" s="84">
        <f t="shared" si="11"/>
        <v>0</v>
      </c>
    </row>
    <row r="25" spans="1:18" ht="12" x14ac:dyDescent="0.2">
      <c r="A25" s="74" t="s">
        <v>47</v>
      </c>
      <c r="B25" s="87" t="s">
        <v>103</v>
      </c>
      <c r="C25" s="117"/>
      <c r="D25" s="82" t="s">
        <v>77</v>
      </c>
      <c r="E25" s="77">
        <v>1</v>
      </c>
      <c r="F25" s="83"/>
      <c r="G25" s="86"/>
      <c r="H25" s="84">
        <f t="shared" si="0"/>
        <v>0</v>
      </c>
      <c r="I25" s="84"/>
      <c r="J25" s="85"/>
      <c r="K25" s="143">
        <f t="shared" si="6"/>
        <v>0</v>
      </c>
      <c r="L25" s="84">
        <f t="shared" si="7"/>
        <v>0</v>
      </c>
      <c r="M25" s="84">
        <f t="shared" si="8"/>
        <v>0</v>
      </c>
      <c r="N25" s="84">
        <f t="shared" si="9"/>
        <v>0</v>
      </c>
      <c r="O25" s="84">
        <f t="shared" si="10"/>
        <v>0</v>
      </c>
      <c r="P25" s="84">
        <f t="shared" si="11"/>
        <v>0</v>
      </c>
    </row>
    <row r="26" spans="1:18" ht="12" x14ac:dyDescent="0.2">
      <c r="A26" s="74" t="s">
        <v>48</v>
      </c>
      <c r="B26" s="88" t="s">
        <v>78</v>
      </c>
      <c r="C26" s="118" t="s">
        <v>66</v>
      </c>
      <c r="D26" s="75" t="s">
        <v>37</v>
      </c>
      <c r="E26" s="76">
        <v>1</v>
      </c>
      <c r="F26" s="83"/>
      <c r="G26" s="86"/>
      <c r="H26" s="84">
        <f t="shared" si="0"/>
        <v>0</v>
      </c>
      <c r="I26" s="84"/>
      <c r="J26" s="85"/>
      <c r="K26" s="143">
        <f t="shared" si="6"/>
        <v>0</v>
      </c>
      <c r="L26" s="84">
        <f t="shared" si="7"/>
        <v>0</v>
      </c>
      <c r="M26" s="84">
        <f t="shared" si="8"/>
        <v>0</v>
      </c>
      <c r="N26" s="84">
        <f t="shared" si="9"/>
        <v>0</v>
      </c>
      <c r="O26" s="84">
        <f t="shared" si="10"/>
        <v>0</v>
      </c>
      <c r="P26" s="84">
        <f t="shared" si="11"/>
        <v>0</v>
      </c>
    </row>
    <row r="27" spans="1:18" ht="12" x14ac:dyDescent="0.2">
      <c r="A27" s="74" t="s">
        <v>49</v>
      </c>
      <c r="B27" s="88" t="s">
        <v>79</v>
      </c>
      <c r="C27" s="118"/>
      <c r="D27" s="75" t="s">
        <v>77</v>
      </c>
      <c r="E27" s="76">
        <v>5</v>
      </c>
      <c r="F27" s="83"/>
      <c r="G27" s="86"/>
      <c r="H27" s="84">
        <f t="shared" si="0"/>
        <v>0</v>
      </c>
      <c r="I27" s="84"/>
      <c r="J27" s="85"/>
      <c r="K27" s="143">
        <f t="shared" si="6"/>
        <v>0</v>
      </c>
      <c r="L27" s="84">
        <f t="shared" si="7"/>
        <v>0</v>
      </c>
      <c r="M27" s="84">
        <f t="shared" si="8"/>
        <v>0</v>
      </c>
      <c r="N27" s="84">
        <f t="shared" si="9"/>
        <v>0</v>
      </c>
      <c r="O27" s="84">
        <f t="shared" si="10"/>
        <v>0</v>
      </c>
      <c r="P27" s="84">
        <f t="shared" si="11"/>
        <v>0</v>
      </c>
    </row>
    <row r="28" spans="1:18" ht="12" x14ac:dyDescent="0.2">
      <c r="A28" s="74" t="s">
        <v>50</v>
      </c>
      <c r="B28" s="88" t="s">
        <v>80</v>
      </c>
      <c r="C28" s="118"/>
      <c r="D28" s="75" t="s">
        <v>77</v>
      </c>
      <c r="E28" s="76">
        <v>2</v>
      </c>
      <c r="F28" s="83"/>
      <c r="G28" s="86"/>
      <c r="H28" s="84">
        <f t="shared" si="0"/>
        <v>0</v>
      </c>
      <c r="I28" s="84"/>
      <c r="J28" s="85"/>
      <c r="K28" s="143">
        <f t="shared" si="6"/>
        <v>0</v>
      </c>
      <c r="L28" s="84">
        <f t="shared" si="7"/>
        <v>0</v>
      </c>
      <c r="M28" s="84">
        <f t="shared" si="8"/>
        <v>0</v>
      </c>
      <c r="N28" s="84">
        <f t="shared" si="9"/>
        <v>0</v>
      </c>
      <c r="O28" s="84">
        <f t="shared" si="10"/>
        <v>0</v>
      </c>
      <c r="P28" s="84">
        <f t="shared" si="11"/>
        <v>0</v>
      </c>
    </row>
    <row r="29" spans="1:18" ht="12" x14ac:dyDescent="0.2">
      <c r="A29" s="74" t="s">
        <v>51</v>
      </c>
      <c r="B29" s="88" t="s">
        <v>81</v>
      </c>
      <c r="C29" s="118"/>
      <c r="D29" s="75" t="s">
        <v>77</v>
      </c>
      <c r="E29" s="76">
        <v>5</v>
      </c>
      <c r="F29" s="83"/>
      <c r="G29" s="86"/>
      <c r="H29" s="84">
        <f t="shared" si="0"/>
        <v>0</v>
      </c>
      <c r="I29" s="84"/>
      <c r="J29" s="85"/>
      <c r="K29" s="143">
        <f t="shared" si="6"/>
        <v>0</v>
      </c>
      <c r="L29" s="84">
        <f t="shared" si="7"/>
        <v>0</v>
      </c>
      <c r="M29" s="84">
        <f t="shared" si="8"/>
        <v>0</v>
      </c>
      <c r="N29" s="84">
        <f t="shared" si="9"/>
        <v>0</v>
      </c>
      <c r="O29" s="84">
        <f t="shared" si="10"/>
        <v>0</v>
      </c>
      <c r="P29" s="84">
        <f t="shared" si="11"/>
        <v>0</v>
      </c>
    </row>
    <row r="30" spans="1:18" ht="12" x14ac:dyDescent="0.2">
      <c r="A30" s="74" t="s">
        <v>52</v>
      </c>
      <c r="B30" s="88" t="s">
        <v>82</v>
      </c>
      <c r="C30" s="118"/>
      <c r="D30" s="75" t="s">
        <v>37</v>
      </c>
      <c r="E30" s="76">
        <v>1</v>
      </c>
      <c r="F30" s="83"/>
      <c r="G30" s="86"/>
      <c r="H30" s="84">
        <f t="shared" si="0"/>
        <v>0</v>
      </c>
      <c r="I30" s="84"/>
      <c r="J30" s="85"/>
      <c r="K30" s="143">
        <f t="shared" si="6"/>
        <v>0</v>
      </c>
      <c r="L30" s="84">
        <f t="shared" si="7"/>
        <v>0</v>
      </c>
      <c r="M30" s="84">
        <f t="shared" si="8"/>
        <v>0</v>
      </c>
      <c r="N30" s="84">
        <f t="shared" si="9"/>
        <v>0</v>
      </c>
      <c r="O30" s="84">
        <f t="shared" si="10"/>
        <v>0</v>
      </c>
      <c r="P30" s="84">
        <f t="shared" si="11"/>
        <v>0</v>
      </c>
    </row>
    <row r="31" spans="1:18" ht="22.8" x14ac:dyDescent="0.2">
      <c r="A31" s="74" t="s">
        <v>53</v>
      </c>
      <c r="B31" s="88" t="s">
        <v>83</v>
      </c>
      <c r="C31" s="118" t="s">
        <v>69</v>
      </c>
      <c r="D31" s="75" t="s">
        <v>35</v>
      </c>
      <c r="E31" s="76">
        <v>5</v>
      </c>
      <c r="F31" s="83"/>
      <c r="G31" s="86"/>
      <c r="H31" s="84">
        <f t="shared" si="0"/>
        <v>0</v>
      </c>
      <c r="I31" s="84"/>
      <c r="J31" s="85"/>
      <c r="K31" s="143">
        <f t="shared" si="6"/>
        <v>0</v>
      </c>
      <c r="L31" s="84">
        <f t="shared" si="7"/>
        <v>0</v>
      </c>
      <c r="M31" s="84">
        <f t="shared" si="8"/>
        <v>0</v>
      </c>
      <c r="N31" s="84">
        <f t="shared" si="9"/>
        <v>0</v>
      </c>
      <c r="O31" s="84">
        <f t="shared" si="10"/>
        <v>0</v>
      </c>
      <c r="P31" s="84">
        <f t="shared" si="11"/>
        <v>0</v>
      </c>
    </row>
    <row r="32" spans="1:18" ht="13.2" x14ac:dyDescent="0.2">
      <c r="A32" s="74" t="s">
        <v>54</v>
      </c>
      <c r="B32" s="88" t="s">
        <v>84</v>
      </c>
      <c r="C32" s="118" t="s">
        <v>73</v>
      </c>
      <c r="D32" s="82" t="s">
        <v>91</v>
      </c>
      <c r="E32" s="76">
        <v>6</v>
      </c>
      <c r="F32" s="83"/>
      <c r="G32" s="86"/>
      <c r="H32" s="84">
        <f t="shared" si="0"/>
        <v>0</v>
      </c>
      <c r="I32" s="84"/>
      <c r="J32" s="85"/>
      <c r="K32" s="143">
        <f t="shared" si="6"/>
        <v>0</v>
      </c>
      <c r="L32" s="84">
        <f t="shared" si="7"/>
        <v>0</v>
      </c>
      <c r="M32" s="84">
        <f t="shared" si="8"/>
        <v>0</v>
      </c>
      <c r="N32" s="84">
        <f t="shared" si="9"/>
        <v>0</v>
      </c>
      <c r="O32" s="84">
        <f t="shared" si="10"/>
        <v>0</v>
      </c>
      <c r="P32" s="84">
        <f t="shared" si="11"/>
        <v>0</v>
      </c>
    </row>
    <row r="33" spans="1:16" ht="22.8" x14ac:dyDescent="0.2">
      <c r="A33" s="74" t="s">
        <v>55</v>
      </c>
      <c r="B33" s="88" t="s">
        <v>102</v>
      </c>
      <c r="C33" s="118"/>
      <c r="D33" s="82" t="s">
        <v>91</v>
      </c>
      <c r="E33" s="76">
        <v>50</v>
      </c>
      <c r="F33" s="83"/>
      <c r="G33" s="86"/>
      <c r="H33" s="84">
        <f t="shared" si="0"/>
        <v>0</v>
      </c>
      <c r="I33" s="84"/>
      <c r="J33" s="85"/>
      <c r="K33" s="143">
        <f t="shared" si="6"/>
        <v>0</v>
      </c>
      <c r="L33" s="84">
        <f t="shared" si="7"/>
        <v>0</v>
      </c>
      <c r="M33" s="84">
        <f t="shared" si="8"/>
        <v>0</v>
      </c>
      <c r="N33" s="84">
        <f t="shared" si="9"/>
        <v>0</v>
      </c>
      <c r="O33" s="84">
        <f t="shared" si="10"/>
        <v>0</v>
      </c>
      <c r="P33" s="84">
        <f t="shared" si="11"/>
        <v>0</v>
      </c>
    </row>
    <row r="34" spans="1:16" ht="22.8" x14ac:dyDescent="0.2">
      <c r="A34" s="74" t="s">
        <v>56</v>
      </c>
      <c r="B34" s="88" t="s">
        <v>100</v>
      </c>
      <c r="C34" s="118" t="s">
        <v>66</v>
      </c>
      <c r="D34" s="75" t="s">
        <v>35</v>
      </c>
      <c r="E34" s="76">
        <v>20</v>
      </c>
      <c r="F34" s="83"/>
      <c r="G34" s="86"/>
      <c r="H34" s="84">
        <f t="shared" si="0"/>
        <v>0</v>
      </c>
      <c r="I34" s="84"/>
      <c r="J34" s="85"/>
      <c r="K34" s="143">
        <f t="shared" si="6"/>
        <v>0</v>
      </c>
      <c r="L34" s="84">
        <f t="shared" si="7"/>
        <v>0</v>
      </c>
      <c r="M34" s="84">
        <f t="shared" si="8"/>
        <v>0</v>
      </c>
      <c r="N34" s="84">
        <f t="shared" si="9"/>
        <v>0</v>
      </c>
      <c r="O34" s="84">
        <f t="shared" si="10"/>
        <v>0</v>
      </c>
      <c r="P34" s="84">
        <f t="shared" si="11"/>
        <v>0</v>
      </c>
    </row>
    <row r="35" spans="1:16" ht="34.200000000000003" x14ac:dyDescent="0.2">
      <c r="A35" s="74" t="s">
        <v>57</v>
      </c>
      <c r="B35" s="88" t="s">
        <v>85</v>
      </c>
      <c r="C35" s="118"/>
      <c r="D35" s="75" t="s">
        <v>35</v>
      </c>
      <c r="E35" s="76">
        <v>20</v>
      </c>
      <c r="F35" s="83"/>
      <c r="G35" s="86"/>
      <c r="H35" s="84">
        <f t="shared" si="0"/>
        <v>0</v>
      </c>
      <c r="I35" s="84"/>
      <c r="J35" s="85"/>
      <c r="K35" s="143">
        <f t="shared" si="6"/>
        <v>0</v>
      </c>
      <c r="L35" s="84">
        <f t="shared" si="7"/>
        <v>0</v>
      </c>
      <c r="M35" s="84">
        <f t="shared" si="8"/>
        <v>0</v>
      </c>
      <c r="N35" s="84">
        <f t="shared" si="9"/>
        <v>0</v>
      </c>
      <c r="O35" s="84">
        <f t="shared" si="10"/>
        <v>0</v>
      </c>
      <c r="P35" s="84">
        <f t="shared" si="11"/>
        <v>0</v>
      </c>
    </row>
    <row r="36" spans="1:16" ht="12" x14ac:dyDescent="0.2">
      <c r="A36" s="74" t="s">
        <v>58</v>
      </c>
      <c r="B36" s="88" t="s">
        <v>86</v>
      </c>
      <c r="C36" s="118"/>
      <c r="D36" s="75" t="s">
        <v>37</v>
      </c>
      <c r="E36" s="76">
        <v>1</v>
      </c>
      <c r="F36" s="83"/>
      <c r="G36" s="86"/>
      <c r="H36" s="84">
        <f t="shared" si="0"/>
        <v>0</v>
      </c>
      <c r="I36" s="84"/>
      <c r="J36" s="85"/>
      <c r="K36" s="143">
        <f t="shared" si="6"/>
        <v>0</v>
      </c>
      <c r="L36" s="84">
        <f t="shared" si="7"/>
        <v>0</v>
      </c>
      <c r="M36" s="84">
        <f t="shared" si="8"/>
        <v>0</v>
      </c>
      <c r="N36" s="84">
        <f t="shared" si="9"/>
        <v>0</v>
      </c>
      <c r="O36" s="84">
        <f t="shared" si="10"/>
        <v>0</v>
      </c>
      <c r="P36" s="84">
        <f t="shared" si="11"/>
        <v>0</v>
      </c>
    </row>
    <row r="37" spans="1:16" s="91" customFormat="1" ht="22.8" x14ac:dyDescent="0.2">
      <c r="A37" s="74" t="s">
        <v>59</v>
      </c>
      <c r="B37" s="89" t="s">
        <v>87</v>
      </c>
      <c r="C37" s="122"/>
      <c r="D37" s="123" t="s">
        <v>37</v>
      </c>
      <c r="E37" s="76">
        <v>1</v>
      </c>
      <c r="F37" s="83"/>
      <c r="G37" s="86"/>
      <c r="H37" s="84">
        <f t="shared" si="0"/>
        <v>0</v>
      </c>
      <c r="I37" s="84"/>
      <c r="J37" s="85"/>
      <c r="K37" s="143">
        <f t="shared" si="6"/>
        <v>0</v>
      </c>
      <c r="L37" s="84">
        <f t="shared" si="7"/>
        <v>0</v>
      </c>
      <c r="M37" s="90">
        <f t="shared" si="8"/>
        <v>0</v>
      </c>
      <c r="N37" s="90">
        <f t="shared" si="9"/>
        <v>0</v>
      </c>
      <c r="O37" s="90">
        <f t="shared" si="10"/>
        <v>0</v>
      </c>
      <c r="P37" s="90">
        <f t="shared" si="11"/>
        <v>0</v>
      </c>
    </row>
    <row r="38" spans="1:16" s="91" customFormat="1" ht="12" x14ac:dyDescent="0.2">
      <c r="A38" s="74" t="s">
        <v>60</v>
      </c>
      <c r="B38" s="89" t="s">
        <v>99</v>
      </c>
      <c r="C38" s="122"/>
      <c r="D38" s="123" t="s">
        <v>37</v>
      </c>
      <c r="E38" s="76">
        <v>1</v>
      </c>
      <c r="F38" s="83"/>
      <c r="G38" s="86"/>
      <c r="H38" s="84">
        <f t="shared" ref="H38" si="12">ROUND(G38*F38,2)</f>
        <v>0</v>
      </c>
      <c r="I38" s="84"/>
      <c r="J38" s="85"/>
      <c r="K38" s="143">
        <f t="shared" ref="K38" si="13">J38+I38+H38</f>
        <v>0</v>
      </c>
      <c r="L38" s="84">
        <f t="shared" ref="L38" si="14">ROUND(F38*E38,2)</f>
        <v>0</v>
      </c>
      <c r="M38" s="90">
        <f t="shared" ref="M38" si="15">ROUND(H38*E38,2)</f>
        <v>0</v>
      </c>
      <c r="N38" s="90">
        <f t="shared" ref="N38" si="16">ROUND(I38*E38,2)</f>
        <v>0</v>
      </c>
      <c r="O38" s="90">
        <f t="shared" ref="O38" si="17">ROUND(J38*E38,2)</f>
        <v>0</v>
      </c>
      <c r="P38" s="90">
        <f t="shared" ref="P38" si="18">M38+N38+O38</f>
        <v>0</v>
      </c>
    </row>
    <row r="39" spans="1:16" ht="12" x14ac:dyDescent="0.2">
      <c r="A39" s="74" t="s">
        <v>61</v>
      </c>
      <c r="B39" s="88" t="s">
        <v>88</v>
      </c>
      <c r="C39" s="118"/>
      <c r="D39" s="75" t="s">
        <v>37</v>
      </c>
      <c r="E39" s="76">
        <v>1</v>
      </c>
      <c r="F39" s="83"/>
      <c r="G39" s="86"/>
      <c r="H39" s="84">
        <f t="shared" si="0"/>
        <v>0</v>
      </c>
      <c r="I39" s="84"/>
      <c r="J39" s="85"/>
      <c r="K39" s="143">
        <f t="shared" si="6"/>
        <v>0</v>
      </c>
      <c r="L39" s="84">
        <f t="shared" si="7"/>
        <v>0</v>
      </c>
      <c r="M39" s="84">
        <f t="shared" si="8"/>
        <v>0</v>
      </c>
      <c r="N39" s="84">
        <f t="shared" si="9"/>
        <v>0</v>
      </c>
      <c r="O39" s="84">
        <f t="shared" si="10"/>
        <v>0</v>
      </c>
      <c r="P39" s="84">
        <f t="shared" si="11"/>
        <v>0</v>
      </c>
    </row>
    <row r="40" spans="1:16" s="97" customFormat="1" ht="12" x14ac:dyDescent="0.25">
      <c r="A40" s="133"/>
      <c r="B40" s="134"/>
      <c r="C40" s="135"/>
      <c r="D40" s="136"/>
      <c r="E40" s="133"/>
      <c r="F40" s="146"/>
      <c r="G40" s="147"/>
      <c r="H40" s="148"/>
      <c r="I40" s="148"/>
      <c r="J40" s="149"/>
      <c r="K40" s="148"/>
      <c r="L40" s="137"/>
      <c r="M40" s="137"/>
      <c r="N40" s="137"/>
      <c r="O40" s="137"/>
      <c r="P40" s="137"/>
    </row>
    <row r="41" spans="1:16" ht="12" x14ac:dyDescent="0.2">
      <c r="K41" s="61" t="s">
        <v>32</v>
      </c>
      <c r="L41" s="138">
        <f>SUM(L15:L40)</f>
        <v>0</v>
      </c>
      <c r="M41" s="138">
        <f>SUM(M15:M40)</f>
        <v>0</v>
      </c>
      <c r="N41" s="138">
        <f>SUM(N15:N40)</f>
        <v>0</v>
      </c>
      <c r="O41" s="138">
        <f>SUM(O15:O40)</f>
        <v>0</v>
      </c>
      <c r="P41" s="138">
        <f>SUM(P15:P40)</f>
        <v>0</v>
      </c>
    </row>
    <row r="42" spans="1:16" x14ac:dyDescent="0.2">
      <c r="A42" s="119"/>
      <c r="C42" s="60"/>
      <c r="D42" s="52"/>
      <c r="F42" s="54"/>
      <c r="G42" s="56"/>
      <c r="H42" s="56"/>
      <c r="I42" s="56"/>
      <c r="J42" s="56"/>
      <c r="K42" s="56"/>
      <c r="L42" s="56"/>
      <c r="M42" s="56"/>
      <c r="N42" s="56"/>
      <c r="O42" s="56"/>
    </row>
    <row r="43" spans="1:16" x14ac:dyDescent="0.2">
      <c r="A43" s="119"/>
      <c r="C43" s="60"/>
      <c r="D43" s="52"/>
      <c r="F43" s="54"/>
      <c r="G43" s="56"/>
      <c r="H43" s="56"/>
      <c r="I43" s="56"/>
      <c r="J43" s="56"/>
      <c r="K43" s="56"/>
      <c r="L43" s="56"/>
      <c r="M43" s="56"/>
      <c r="N43" s="56"/>
      <c r="O43" s="56"/>
    </row>
    <row r="44" spans="1:16" x14ac:dyDescent="0.2">
      <c r="A44" s="119"/>
      <c r="C44" s="60"/>
      <c r="D44" s="52"/>
      <c r="F44" s="54"/>
      <c r="G44" s="56"/>
      <c r="H44" s="56"/>
      <c r="I44" s="56"/>
      <c r="J44" s="56"/>
      <c r="K44" s="56"/>
      <c r="L44" s="56"/>
      <c r="M44" s="56"/>
      <c r="N44" s="56"/>
      <c r="O44" s="56"/>
    </row>
    <row r="45" spans="1:16" x14ac:dyDescent="0.2">
      <c r="A45" s="120"/>
      <c r="C45" s="60"/>
      <c r="D45" s="52"/>
      <c r="E45" s="58"/>
      <c r="F45" s="54"/>
      <c r="G45" s="56"/>
      <c r="H45" s="56"/>
      <c r="I45" s="56"/>
      <c r="J45" s="56"/>
      <c r="K45" s="56"/>
      <c r="L45" s="56"/>
      <c r="M45" s="56"/>
      <c r="N45" s="56"/>
      <c r="O45" s="56"/>
    </row>
    <row r="46" spans="1:16" x14ac:dyDescent="0.2">
      <c r="A46" s="121"/>
      <c r="C46" s="60"/>
      <c r="D46" s="52"/>
      <c r="F46" s="54"/>
      <c r="G46" s="56"/>
      <c r="H46" s="56"/>
      <c r="I46" s="56"/>
      <c r="J46" s="56"/>
      <c r="K46" s="56"/>
      <c r="L46" s="56"/>
      <c r="M46" s="56"/>
      <c r="N46" s="56"/>
      <c r="O46" s="56"/>
    </row>
    <row r="47" spans="1:16" x14ac:dyDescent="0.2">
      <c r="A47" s="58"/>
      <c r="B47" s="60" t="s">
        <v>106</v>
      </c>
      <c r="C47" s="60"/>
      <c r="D47" s="52"/>
      <c r="F47" s="54"/>
      <c r="G47" s="55"/>
      <c r="O47" s="56"/>
    </row>
    <row r="48" spans="1:16" ht="12" x14ac:dyDescent="0.25">
      <c r="B48" s="60" t="s">
        <v>107</v>
      </c>
      <c r="K48" s="61"/>
      <c r="L48" s="98"/>
      <c r="M48" s="98"/>
      <c r="N48" s="98"/>
      <c r="O48" s="98"/>
      <c r="P48" s="99"/>
    </row>
    <row r="49" spans="2:6" x14ac:dyDescent="0.2">
      <c r="B49" s="60"/>
      <c r="C49" s="100"/>
      <c r="F49" s="58"/>
    </row>
    <row r="50" spans="2:6" x14ac:dyDescent="0.2">
      <c r="B50" s="60" t="s">
        <v>108</v>
      </c>
      <c r="F50" s="58"/>
    </row>
    <row r="51" spans="2:6" x14ac:dyDescent="0.2">
      <c r="B51" s="60" t="s">
        <v>107</v>
      </c>
      <c r="C51" s="100"/>
      <c r="F51" s="58"/>
    </row>
    <row r="52" spans="2:6" x14ac:dyDescent="0.2">
      <c r="B52" s="100"/>
      <c r="F52" s="58"/>
    </row>
  </sheetData>
  <mergeCells count="6">
    <mergeCell ref="L10:P10"/>
    <mergeCell ref="A10:A11"/>
    <mergeCell ref="B10:C11"/>
    <mergeCell ref="D10:D11"/>
    <mergeCell ref="E10:E11"/>
    <mergeCell ref="F10:K10"/>
  </mergeCells>
  <phoneticPr fontId="10" type="noConversion"/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KOPS1</vt:lpstr>
      <vt:lpstr>UKT</vt:lpstr>
      <vt:lpstr>KOPS1!Drukas_apgabals</vt:lpstr>
      <vt:lpstr>UKT!Drukas_apgabals</vt:lpstr>
      <vt:lpstr>KOPS1!Drukāt_virsrakstus</vt:lpstr>
      <vt:lpstr>UKT!Drukāt_virsrakstus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Dimante</dc:creator>
  <cp:lastModifiedBy>Eva Vadone</cp:lastModifiedBy>
  <cp:lastPrinted>2016-12-07T15:46:54Z</cp:lastPrinted>
  <dcterms:created xsi:type="dcterms:W3CDTF">1999-12-06T13:05:42Z</dcterms:created>
  <dcterms:modified xsi:type="dcterms:W3CDTF">2023-12-14T11:35:37Z</dcterms:modified>
</cp:coreProperties>
</file>