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65 Ēkas remontdarbi Pils iela 5, Dundaga- atkārtota\"/>
    </mc:Choice>
  </mc:AlternateContent>
  <xr:revisionPtr revIDLastSave="0" documentId="13_ncr:1_{F74738F9-6A0E-46C7-92B5-E9C1427E791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asād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0" i="1" l="1"/>
  <c r="P40" i="1" s="1"/>
  <c r="O37" i="1"/>
  <c r="N37" i="1"/>
  <c r="M37" i="1"/>
  <c r="P37" i="1" s="1"/>
  <c r="L37" i="1"/>
  <c r="K37" i="1"/>
  <c r="O36" i="1"/>
  <c r="N36" i="1"/>
  <c r="M36" i="1"/>
  <c r="P36" i="1" s="1"/>
  <c r="L36" i="1"/>
  <c r="K36" i="1"/>
  <c r="O35" i="1"/>
  <c r="N35" i="1"/>
  <c r="M35" i="1"/>
  <c r="P35" i="1" s="1"/>
  <c r="L35" i="1"/>
  <c r="K35" i="1"/>
  <c r="O34" i="1"/>
  <c r="P34" i="1" s="1"/>
  <c r="N34" i="1"/>
  <c r="M34" i="1"/>
  <c r="L34" i="1"/>
  <c r="K34" i="1"/>
  <c r="O33" i="1"/>
  <c r="N33" i="1"/>
  <c r="M33" i="1"/>
  <c r="P33" i="1" s="1"/>
  <c r="L33" i="1"/>
  <c r="K33" i="1"/>
  <c r="P32" i="1"/>
  <c r="O32" i="1"/>
  <c r="N32" i="1"/>
  <c r="M32" i="1"/>
  <c r="L32" i="1"/>
  <c r="K32" i="1"/>
  <c r="O31" i="1"/>
  <c r="N31" i="1"/>
  <c r="M31" i="1"/>
  <c r="P31" i="1" s="1"/>
  <c r="L31" i="1"/>
  <c r="K31" i="1"/>
  <c r="O30" i="1"/>
  <c r="P30" i="1" s="1"/>
  <c r="N30" i="1"/>
  <c r="M30" i="1"/>
  <c r="L30" i="1"/>
  <c r="K30" i="1"/>
  <c r="O29" i="1"/>
  <c r="N29" i="1"/>
  <c r="M29" i="1"/>
  <c r="P29" i="1" s="1"/>
  <c r="L29" i="1"/>
  <c r="K29" i="1"/>
  <c r="P28" i="1"/>
  <c r="O28" i="1"/>
  <c r="N28" i="1"/>
  <c r="M28" i="1"/>
  <c r="L28" i="1"/>
  <c r="K28" i="1"/>
  <c r="O27" i="1"/>
  <c r="N27" i="1"/>
  <c r="M27" i="1"/>
  <c r="P27" i="1" s="1"/>
  <c r="L27" i="1"/>
  <c r="K27" i="1"/>
  <c r="O26" i="1"/>
  <c r="P26" i="1" s="1"/>
  <c r="N26" i="1"/>
  <c r="M26" i="1"/>
  <c r="L26" i="1"/>
  <c r="K26" i="1"/>
  <c r="O25" i="1"/>
  <c r="N25" i="1"/>
  <c r="M25" i="1"/>
  <c r="P25" i="1" s="1"/>
  <c r="L25" i="1"/>
  <c r="K25" i="1"/>
  <c r="P24" i="1"/>
  <c r="O24" i="1"/>
  <c r="N24" i="1"/>
  <c r="M24" i="1"/>
  <c r="L24" i="1"/>
  <c r="K24" i="1"/>
  <c r="O23" i="1"/>
  <c r="N23" i="1"/>
  <c r="M23" i="1"/>
  <c r="P23" i="1" s="1"/>
  <c r="L23" i="1"/>
  <c r="K23" i="1"/>
  <c r="O22" i="1"/>
  <c r="P22" i="1" s="1"/>
  <c r="N22" i="1"/>
  <c r="M22" i="1"/>
  <c r="L22" i="1"/>
  <c r="K22" i="1"/>
  <c r="O21" i="1"/>
  <c r="N21" i="1"/>
  <c r="M21" i="1"/>
  <c r="P21" i="1" s="1"/>
  <c r="L21" i="1"/>
  <c r="K21" i="1"/>
  <c r="O20" i="1"/>
  <c r="N20" i="1"/>
  <c r="M20" i="1"/>
  <c r="L20" i="1"/>
  <c r="K20" i="1"/>
  <c r="P19" i="1"/>
  <c r="O19" i="1"/>
  <c r="N19" i="1"/>
  <c r="M19" i="1"/>
  <c r="L19" i="1"/>
  <c r="K19" i="1"/>
  <c r="O18" i="1"/>
  <c r="N18" i="1"/>
  <c r="P18" i="1" s="1"/>
  <c r="M18" i="1"/>
  <c r="L18" i="1"/>
  <c r="K18" i="1"/>
  <c r="O17" i="1"/>
  <c r="N17" i="1"/>
  <c r="M17" i="1"/>
  <c r="P17" i="1" s="1"/>
  <c r="L17" i="1"/>
  <c r="K17" i="1"/>
  <c r="O16" i="1"/>
  <c r="P16" i="1" s="1"/>
  <c r="M16" i="1"/>
  <c r="L16" i="1"/>
  <c r="K16" i="1"/>
  <c r="O15" i="1"/>
  <c r="N15" i="1"/>
  <c r="N38" i="1" s="1"/>
  <c r="M15" i="1"/>
  <c r="M38" i="1" s="1"/>
  <c r="L15" i="1"/>
  <c r="L38" i="1" s="1"/>
  <c r="K15" i="1"/>
  <c r="O38" i="1" l="1"/>
  <c r="P38" i="1" s="1"/>
  <c r="L39" i="1"/>
  <c r="L6" i="1" s="1"/>
  <c r="M39" i="1"/>
  <c r="N39" i="1"/>
  <c r="Q40" i="1" s="1"/>
  <c r="P15" i="1"/>
  <c r="P39" i="1" l="1"/>
  <c r="O39" i="1"/>
  <c r="Q39" i="1" l="1"/>
  <c r="L41" i="1"/>
  <c r="L43" i="1" l="1"/>
  <c r="Q43" i="1" s="1"/>
  <c r="L42" i="1"/>
  <c r="Q42" i="1" s="1"/>
  <c r="Q41" i="1"/>
  <c r="L44" i="1"/>
  <c r="L45" i="1" l="1"/>
  <c r="L46" i="1" l="1"/>
  <c r="Q46" i="1" s="1"/>
  <c r="Q45" i="1"/>
  <c r="L47" i="1" l="1"/>
  <c r="L8" i="1" s="1"/>
  <c r="Q47" i="1" l="1"/>
</calcChain>
</file>

<file path=xl/sharedStrings.xml><?xml version="1.0" encoding="utf-8"?>
<sst xmlns="http://schemas.openxmlformats.org/spreadsheetml/2006/main" count="134" uniqueCount="85">
  <si>
    <t>Objekta nosaukums:</t>
  </si>
  <si>
    <t>Dundagas pagastmājas fasādes atjaunošana (dīķa pusē)</t>
  </si>
  <si>
    <t>Objekta adrese:</t>
  </si>
  <si>
    <t>Pils iela 5, Dundaga</t>
  </si>
  <si>
    <t>Pasūtītājs:</t>
  </si>
  <si>
    <t>Talsu novada pašvaldība, Dundagas pagasta pārvalde</t>
  </si>
  <si>
    <t>Darba ietilpība C/st</t>
  </si>
  <si>
    <t>Tāme sastādīta</t>
  </si>
  <si>
    <t>Objekta izmaksas EUR</t>
  </si>
  <si>
    <t xml:space="preserve">Darba </t>
  </si>
  <si>
    <t>Vienības izmaksa,</t>
  </si>
  <si>
    <t>Kopējās izmaksas,</t>
  </si>
  <si>
    <t>Nr.</t>
  </si>
  <si>
    <t>Normat.</t>
  </si>
  <si>
    <t>Darba un izdevumu nosaukums</t>
  </si>
  <si>
    <t>Vienība</t>
  </si>
  <si>
    <t>Daudz.</t>
  </si>
  <si>
    <t>Laika</t>
  </si>
  <si>
    <t>samaksa</t>
  </si>
  <si>
    <t>tai skaitā</t>
  </si>
  <si>
    <t>Darba</t>
  </si>
  <si>
    <t>p.</t>
  </si>
  <si>
    <t>pozic.</t>
  </si>
  <si>
    <t>pielietotie materiāli, to daudzums</t>
  </si>
  <si>
    <t>norma</t>
  </si>
  <si>
    <t>likme</t>
  </si>
  <si>
    <t>Darba alga</t>
  </si>
  <si>
    <t>Materiāli</t>
  </si>
  <si>
    <t>Mehanismi</t>
  </si>
  <si>
    <t>Kopā</t>
  </si>
  <si>
    <t>ietilpība</t>
  </si>
  <si>
    <t>k.</t>
  </si>
  <si>
    <t>nr.</t>
  </si>
  <si>
    <t>c/h</t>
  </si>
  <si>
    <t>EUR/h</t>
  </si>
  <si>
    <t>EUR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</si>
  <si>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</si>
  <si>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</si>
  <si>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</si>
  <si>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</si>
  <si>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</si>
  <si>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</si>
  <si>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</si>
  <si>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</si>
  <si>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</si>
  <si>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</t>
  </si>
  <si>
    <t>Remonta darbi</t>
  </si>
  <si>
    <t>Sastaņu uzstādīšana nojaukšana</t>
  </si>
  <si>
    <t>m2</t>
  </si>
  <si>
    <t>Atlekušā krāsojuma, špaktelējuma noņemšana, palisu attīrīšana fasādei</t>
  </si>
  <si>
    <t>Atlekušā krāsojuma, špaktelējuma noņemšana, plaisu, zemes un citu minerālu attīrīšana pamatam</t>
  </si>
  <si>
    <t>Pamata atrakšana līdz 30cm dziļumā</t>
  </si>
  <si>
    <t>m3</t>
  </si>
  <si>
    <t>Bojātā apmetuma atkalšana pamatam, fasādei</t>
  </si>
  <si>
    <t>Bojāto vietu plaisu aizmūrēšana, apmešana</t>
  </si>
  <si>
    <t>Fasādes pamata gruntēšana</t>
  </si>
  <si>
    <t>Logu durvu aiļu attīrīšana piešpaktelēšana krāsošana 2*</t>
  </si>
  <si>
    <t>m</t>
  </si>
  <si>
    <t>Fasādes špaktelēšana saplaisājušajās vietās iestrādājot sietu slīpēšana</t>
  </si>
  <si>
    <t>Pamata špaktelēšana saplaisājušajās vietās iestrādājot sietu, slīpēšana</t>
  </si>
  <si>
    <t>Fasādes krāsošana 2*</t>
  </si>
  <si>
    <t>Pamata krāsošana 2*</t>
  </si>
  <si>
    <t>Lieveņa un pakāpiena bojātās virsējās kārtas nokalšana līdz 50mm</t>
  </si>
  <si>
    <t>Lieveņa un pakāpiena virsējās kārtas uzbetonēšana ar C 35 betonu armējot ar armatūras sietu līdz 50mm</t>
  </si>
  <si>
    <t>Veidņu uzstādīšana, noņemšana</t>
  </si>
  <si>
    <t>Jumtiņa virs lieveņa griestu attīrīšana</t>
  </si>
  <si>
    <t>Jumtiņa virs lieveņa griestu gruntēšana</t>
  </si>
  <si>
    <t>Jumtiņa virs lieveņa griestu apmešana špaktelēšana</t>
  </si>
  <si>
    <t>Jumtiņa virs lieveņa krāsošana</t>
  </si>
  <si>
    <t xml:space="preserve">Zemes piebēršana gar pamatiem </t>
  </si>
  <si>
    <t>Zālāja iesēšana gar pamatu</t>
  </si>
  <si>
    <t>Kopā:</t>
  </si>
  <si>
    <t>Sadaļas kopā</t>
  </si>
  <si>
    <t>Būvgružu transporta izdevumi</t>
  </si>
  <si>
    <t>_%</t>
  </si>
  <si>
    <t>Pieskaitāmās izmaksas, t.sk. darba aizsardzība</t>
  </si>
  <si>
    <t>Plānotie uzkrājumi</t>
  </si>
  <si>
    <t>Darba devēja soc. Nodoklis</t>
  </si>
  <si>
    <t>Sadaļa kopā</t>
  </si>
  <si>
    <t>PVN 21%</t>
  </si>
  <si>
    <t>Objekta kopējās izmaksas</t>
  </si>
  <si>
    <t>PVN 21% piemērošanas kārtību nosaka Pasūtītājs, ievērojot likumu par "Pievienotās vērtības nodoklis"</t>
  </si>
  <si>
    <t xml:space="preserve">Sastādīja: </t>
  </si>
  <si>
    <t>“Ēkas fasādes daļas remontdarbi Pils ielā 5, Dundagā, Talsu novadā” (atkārtots)</t>
  </si>
  <si>
    <r>
      <rPr>
        <b/>
        <sz val="10"/>
        <rFont val="Times New Roman"/>
        <family val="1"/>
        <charset val="186"/>
      </rPr>
      <t>1. pielikum</t>
    </r>
    <r>
      <rPr>
        <sz val="10"/>
        <rFont val="Times New Roman"/>
        <family val="1"/>
        <charset val="186"/>
      </rPr>
      <t>s
Cenu aptaujai "Ēkas fasādes daļas remontdarbi Pils ielā 5, Dundagā, Talsu novadā" (atkārtots) 
identifikācijas Nr. TNPz 2023/64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</si>
</sst>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&quot; Ls&quot;_-;\-* #,##0.00&quot; Ls&quot;_-;_-* \-??&quot; Ls&quot;_-;_-@_-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rgb="FF000000"/>
      <name val="Calibri"/>
      <family val="2"/>
      <charset val="186"/>
    </font>
    <font>
      <sz val="10"/>
      <name val="Arial"/>
      <charset val="1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</cellStyleXfs>
  <cellXfs count="148">
    <xf numFmtId="0" fontId="0" fillId="0" borderId="0" xfId="0"/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49" fontId="8" fillId="0" borderId="1" xfId="0" applyNumberFormat="1" applyFont="1" applyBorder="1"/>
    <xf numFmtId="2" fontId="8" fillId="0" borderId="0" xfId="0" applyNumberFormat="1" applyFont="1" applyAlignment="1">
      <alignment horizontal="right"/>
    </xf>
    <xf numFmtId="0" fontId="8" fillId="0" borderId="2" xfId="0" applyFont="1" applyBorder="1"/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/>
    <xf numFmtId="0" fontId="8" fillId="0" borderId="3" xfId="0" applyFont="1" applyBorder="1"/>
    <xf numFmtId="2" fontId="8" fillId="0" borderId="3" xfId="0" applyNumberFormat="1" applyFont="1" applyBorder="1"/>
    <xf numFmtId="2" fontId="8" fillId="0" borderId="3" xfId="0" applyNumberFormat="1" applyFont="1" applyBorder="1" applyAlignment="1">
      <alignment horizontal="center"/>
    </xf>
    <xf numFmtId="2" fontId="8" fillId="0" borderId="2" xfId="0" applyNumberFormat="1" applyFont="1" applyBorder="1"/>
    <xf numFmtId="0" fontId="8" fillId="0" borderId="7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49" fontId="8" fillId="0" borderId="8" xfId="0" applyNumberFormat="1" applyFont="1" applyBorder="1"/>
    <xf numFmtId="2" fontId="8" fillId="0" borderId="8" xfId="0" applyNumberFormat="1" applyFont="1" applyBorder="1"/>
    <xf numFmtId="2" fontId="8" fillId="0" borderId="8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49" fontId="8" fillId="0" borderId="17" xfId="0" applyNumberFormat="1" applyFont="1" applyBorder="1"/>
    <xf numFmtId="49" fontId="8" fillId="0" borderId="16" xfId="0" applyNumberFormat="1" applyFont="1" applyBorder="1"/>
    <xf numFmtId="2" fontId="8" fillId="0" borderId="16" xfId="0" applyNumberFormat="1" applyFont="1" applyBorder="1"/>
    <xf numFmtId="2" fontId="8" fillId="0" borderId="17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0" fontId="12" fillId="0" borderId="2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2" xfId="0" applyFont="1" applyBorder="1" applyAlignment="1">
      <alignment vertical="top" wrapText="1"/>
    </xf>
    <xf numFmtId="2" fontId="8" fillId="0" borderId="31" xfId="0" applyNumberFormat="1" applyFont="1" applyBorder="1" applyAlignment="1">
      <alignment horizontal="center" vertical="top"/>
    </xf>
    <xf numFmtId="2" fontId="8" fillId="0" borderId="33" xfId="0" applyNumberFormat="1" applyFont="1" applyBorder="1" applyAlignment="1">
      <alignment horizontal="center" vertical="top"/>
    </xf>
    <xf numFmtId="4" fontId="8" fillId="0" borderId="31" xfId="0" applyNumberFormat="1" applyFont="1" applyBorder="1" applyAlignment="1">
      <alignment horizontal="center" vertical="top"/>
    </xf>
    <xf numFmtId="2" fontId="9" fillId="0" borderId="34" xfId="0" applyNumberFormat="1" applyFont="1" applyBorder="1" applyAlignment="1">
      <alignment horizontal="center" vertical="top"/>
    </xf>
    <xf numFmtId="2" fontId="8" fillId="0" borderId="3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2" fontId="8" fillId="2" borderId="33" xfId="0" applyNumberFormat="1" applyFont="1" applyFill="1" applyBorder="1" applyAlignment="1">
      <alignment horizontal="center" vertical="top"/>
    </xf>
    <xf numFmtId="0" fontId="8" fillId="0" borderId="32" xfId="0" applyFont="1" applyBorder="1" applyAlignment="1">
      <alignment vertical="top"/>
    </xf>
    <xf numFmtId="2" fontId="8" fillId="0" borderId="31" xfId="0" applyNumberFormat="1" applyFont="1" applyBorder="1" applyAlignment="1">
      <alignment vertical="top" wrapText="1"/>
    </xf>
    <xf numFmtId="2" fontId="9" fillId="0" borderId="34" xfId="0" applyNumberFormat="1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2" fontId="8" fillId="0" borderId="36" xfId="0" applyNumberFormat="1" applyFont="1" applyBorder="1" applyAlignment="1">
      <alignment vertical="top" wrapText="1"/>
    </xf>
    <xf numFmtId="2" fontId="8" fillId="0" borderId="36" xfId="0" applyNumberFormat="1" applyFont="1" applyBorder="1" applyAlignment="1">
      <alignment horizontal="center" vertical="top" wrapText="1"/>
    </xf>
    <xf numFmtId="4" fontId="8" fillId="0" borderId="36" xfId="0" applyNumberFormat="1" applyFont="1" applyBorder="1" applyAlignment="1">
      <alignment horizontal="center" vertical="top" wrapText="1"/>
    </xf>
    <xf numFmtId="4" fontId="11" fillId="0" borderId="36" xfId="0" applyNumberFormat="1" applyFont="1" applyBorder="1" applyAlignment="1">
      <alignment horizontal="right" vertical="top" wrapText="1"/>
    </xf>
    <xf numFmtId="4" fontId="11" fillId="0" borderId="36" xfId="0" applyNumberFormat="1" applyFont="1" applyBorder="1" applyAlignment="1">
      <alignment horizontal="center" vertical="top" wrapText="1"/>
    </xf>
    <xf numFmtId="4" fontId="8" fillId="0" borderId="20" xfId="0" applyNumberFormat="1" applyFont="1" applyBorder="1" applyAlignment="1">
      <alignment horizontal="center" vertical="top" wrapText="1"/>
    </xf>
    <xf numFmtId="4" fontId="11" fillId="0" borderId="21" xfId="0" applyNumberFormat="1" applyFont="1" applyBorder="1" applyAlignment="1">
      <alignment horizontal="center" vertical="top" wrapText="1"/>
    </xf>
    <xf numFmtId="4" fontId="12" fillId="0" borderId="23" xfId="0" applyNumberFormat="1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right" vertical="center"/>
    </xf>
    <xf numFmtId="2" fontId="8" fillId="0" borderId="38" xfId="0" applyNumberFormat="1" applyFont="1" applyBorder="1" applyAlignment="1">
      <alignment horizontal="center" vertical="center"/>
    </xf>
    <xf numFmtId="4" fontId="8" fillId="0" borderId="37" xfId="0" applyNumberFormat="1" applyFont="1" applyBorder="1" applyAlignment="1">
      <alignment horizontal="center" vertical="center"/>
    </xf>
    <xf numFmtId="4" fontId="11" fillId="0" borderId="39" xfId="0" applyNumberFormat="1" applyFont="1" applyBorder="1" applyAlignment="1">
      <alignment horizontal="center" vertical="center"/>
    </xf>
    <xf numFmtId="4" fontId="12" fillId="0" borderId="40" xfId="0" applyNumberFormat="1" applyFont="1" applyBorder="1" applyAlignment="1">
      <alignment horizontal="center" vertical="center"/>
    </xf>
    <xf numFmtId="4" fontId="8" fillId="0" borderId="0" xfId="0" applyNumberFormat="1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right" vertical="center"/>
    </xf>
    <xf numFmtId="2" fontId="8" fillId="0" borderId="42" xfId="0" applyNumberFormat="1" applyFont="1" applyBorder="1" applyAlignment="1">
      <alignment horizontal="center" vertical="center"/>
    </xf>
    <xf numFmtId="9" fontId="8" fillId="0" borderId="42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4" fontId="8" fillId="0" borderId="43" xfId="0" applyNumberFormat="1" applyFont="1" applyBorder="1" applyAlignment="1">
      <alignment horizontal="center" vertical="center"/>
    </xf>
    <xf numFmtId="4" fontId="8" fillId="0" borderId="44" xfId="0" applyNumberFormat="1" applyFont="1" applyBorder="1" applyAlignment="1">
      <alignment horizontal="center" vertical="top"/>
    </xf>
    <xf numFmtId="4" fontId="12" fillId="0" borderId="45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horizontal="right" vertical="center"/>
    </xf>
    <xf numFmtId="2" fontId="8" fillId="0" borderId="4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right" vertical="center"/>
    </xf>
    <xf numFmtId="2" fontId="8" fillId="0" borderId="32" xfId="0" applyNumberFormat="1" applyFont="1" applyBorder="1" applyAlignment="1">
      <alignment horizontal="center" vertical="center"/>
    </xf>
    <xf numFmtId="9" fontId="8" fillId="0" borderId="32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2" fontId="8" fillId="0" borderId="5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9" fontId="8" fillId="0" borderId="51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9" fontId="8" fillId="0" borderId="0" xfId="0" applyNumberFormat="1" applyFont="1" applyAlignment="1">
      <alignment horizontal="center" vertical="center"/>
    </xf>
    <xf numFmtId="2" fontId="8" fillId="0" borderId="55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" fontId="8" fillId="0" borderId="49" xfId="0" applyNumberFormat="1" applyFont="1" applyBorder="1" applyAlignment="1">
      <alignment horizontal="center" vertical="center"/>
    </xf>
    <xf numFmtId="4" fontId="11" fillId="0" borderId="5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" fontId="11" fillId="0" borderId="48" xfId="0" applyNumberFormat="1" applyFont="1" applyBorder="1" applyAlignment="1">
      <alignment horizontal="center" vertical="center"/>
    </xf>
    <xf numFmtId="4" fontId="8" fillId="0" borderId="49" xfId="0" applyNumberFormat="1" applyFont="1" applyBorder="1" applyAlignment="1">
      <alignment horizontal="center" vertical="top"/>
    </xf>
    <xf numFmtId="4" fontId="8" fillId="0" borderId="52" xfId="0" applyNumberFormat="1" applyFont="1" applyBorder="1" applyAlignment="1">
      <alignment horizontal="center" vertical="top"/>
    </xf>
    <xf numFmtId="4" fontId="8" fillId="0" borderId="54" xfId="0" applyNumberFormat="1" applyFont="1" applyBorder="1" applyAlignment="1">
      <alignment horizontal="center" vertical="top"/>
    </xf>
    <xf numFmtId="4" fontId="11" fillId="0" borderId="56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left"/>
    </xf>
  </cellXfs>
  <cellStyles count="7">
    <cellStyle name="Normal 2" xfId="1" xr:uid="{00000000-0005-0000-0000-000006000000}"/>
    <cellStyle name="Normal 2 2 2" xfId="2" xr:uid="{00000000-0005-0000-0000-000007000000}"/>
    <cellStyle name="Normal 3" xfId="3" xr:uid="{00000000-0005-0000-0000-000008000000}"/>
    <cellStyle name="Normal 6" xfId="4" xr:uid="{00000000-0005-0000-0000-000009000000}"/>
    <cellStyle name="Parasts" xfId="0" builtinId="0"/>
    <cellStyle name="Style 1" xfId="5" xr:uid="{00000000-0005-0000-0000-00000A000000}"/>
    <cellStyle name="Style 1 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K168"/>
  <sheetViews>
    <sheetView showZeros="0" tabSelected="1" zoomScaleNormal="100" workbookViewId="0">
      <selection activeCell="J1" sqref="J1:P1"/>
    </sheetView>
  </sheetViews>
  <sheetFormatPr defaultColWidth="9.109375" defaultRowHeight="13.2" x14ac:dyDescent="0.25"/>
  <cols>
    <col min="1" max="1" width="3.88671875" style="2" customWidth="1"/>
    <col min="2" max="2" width="6.88671875" style="3" customWidth="1"/>
    <col min="3" max="3" width="33" style="2" customWidth="1"/>
    <col min="4" max="4" width="6" style="2" customWidth="1"/>
    <col min="5" max="5" width="6.44140625" style="2" customWidth="1"/>
    <col min="6" max="7" width="7.33203125" style="2" customWidth="1"/>
    <col min="8" max="8" width="8.109375" style="2" customWidth="1"/>
    <col min="9" max="9" width="7.33203125" style="2" customWidth="1"/>
    <col min="10" max="10" width="8.109375" style="2" customWidth="1"/>
    <col min="11" max="11" width="7.33203125" style="2" customWidth="1"/>
    <col min="12" max="13" width="9.44140625" style="2" customWidth="1"/>
    <col min="14" max="14" width="7.6640625" style="2" customWidth="1"/>
    <col min="15" max="15" width="8.33203125" style="2" customWidth="1"/>
    <col min="16" max="16" width="8.5546875" style="2" customWidth="1"/>
    <col min="17" max="17" width="9.109375" style="2" hidden="1"/>
    <col min="18" max="1025" width="9.109375" style="2"/>
  </cols>
  <sheetData>
    <row r="1" spans="1:1025" ht="67.8" customHeight="1" x14ac:dyDescent="0.35">
      <c r="A1" s="4"/>
      <c r="B1" s="4"/>
      <c r="C1" s="4"/>
      <c r="D1" s="4"/>
      <c r="E1" s="4"/>
      <c r="F1" s="4"/>
      <c r="G1" s="4"/>
      <c r="H1" s="4"/>
      <c r="I1" s="4"/>
      <c r="J1" s="133" t="s">
        <v>84</v>
      </c>
      <c r="K1" s="133"/>
      <c r="L1" s="133"/>
      <c r="M1" s="133"/>
      <c r="N1" s="133"/>
      <c r="O1" s="133"/>
      <c r="P1" s="133"/>
    </row>
    <row r="2" spans="1:1025" ht="16.350000000000001" customHeight="1" x14ac:dyDescent="0.35">
      <c r="A2" s="4"/>
      <c r="B2" s="4"/>
      <c r="C2" s="144" t="s">
        <v>83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4"/>
      <c r="P2" s="4"/>
    </row>
    <row r="3" spans="1:1025" x14ac:dyDescent="0.25">
      <c r="A3" s="5" t="s">
        <v>0</v>
      </c>
      <c r="B3" s="6"/>
      <c r="C3" s="7" t="s">
        <v>1</v>
      </c>
      <c r="D3" s="8"/>
      <c r="E3" s="9"/>
      <c r="F3" s="9"/>
      <c r="G3" s="9"/>
      <c r="H3" s="9"/>
      <c r="I3" s="10"/>
      <c r="J3" s="9"/>
      <c r="K3" s="9"/>
      <c r="L3" s="9"/>
      <c r="M3" s="9"/>
      <c r="N3" s="9"/>
      <c r="O3" s="9"/>
      <c r="P3" s="9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</row>
    <row r="4" spans="1:1025" ht="12" customHeight="1" x14ac:dyDescent="0.25">
      <c r="A4" s="5" t="s">
        <v>2</v>
      </c>
      <c r="B4" s="6"/>
      <c r="C4" s="7" t="s">
        <v>3</v>
      </c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</row>
    <row r="5" spans="1:1025" s="5" customFormat="1" x14ac:dyDescent="0.25">
      <c r="A5" s="5" t="s">
        <v>4</v>
      </c>
      <c r="B5" s="6"/>
      <c r="C5" s="7" t="s">
        <v>5</v>
      </c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025" s="5" customFormat="1" x14ac:dyDescent="0.25">
      <c r="B6" s="6"/>
      <c r="C6" s="7"/>
      <c r="D6" s="8"/>
      <c r="E6" s="9"/>
      <c r="F6" s="9"/>
      <c r="G6" s="9"/>
      <c r="H6" s="9"/>
      <c r="I6" s="9"/>
      <c r="J6" s="10"/>
      <c r="K6" s="11" t="s">
        <v>6</v>
      </c>
      <c r="L6" s="145">
        <f>L39</f>
        <v>0</v>
      </c>
      <c r="M6" s="145"/>
      <c r="N6" s="9"/>
      <c r="O6" s="9"/>
      <c r="P6" s="9"/>
    </row>
    <row r="7" spans="1:1025" s="5" customFormat="1" x14ac:dyDescent="0.25">
      <c r="B7" s="1"/>
      <c r="D7" s="8"/>
      <c r="E7" s="9"/>
      <c r="F7" s="9"/>
      <c r="G7" s="9"/>
      <c r="H7" s="9"/>
      <c r="I7" s="9"/>
      <c r="J7" s="10"/>
      <c r="K7" s="11" t="s">
        <v>7</v>
      </c>
      <c r="L7" s="145"/>
      <c r="M7" s="145"/>
      <c r="N7" s="9"/>
      <c r="O7" s="9"/>
      <c r="P7" s="9"/>
    </row>
    <row r="8" spans="1:1025" s="5" customFormat="1" ht="12" x14ac:dyDescent="0.25">
      <c r="B8" s="1"/>
      <c r="D8" s="12"/>
      <c r="E8" s="13"/>
      <c r="F8" s="13"/>
      <c r="G8" s="9"/>
      <c r="H8" s="9"/>
      <c r="I8" s="9"/>
      <c r="J8" s="9"/>
      <c r="K8" s="14" t="s">
        <v>8</v>
      </c>
      <c r="L8" s="146" t="e">
        <f>L47</f>
        <v>#VALUE!</v>
      </c>
      <c r="M8" s="146"/>
      <c r="N8" s="147"/>
      <c r="O8" s="147"/>
      <c r="P8" s="147"/>
    </row>
    <row r="9" spans="1:1025" s="5" customFormat="1" ht="12" x14ac:dyDescent="0.25">
      <c r="A9" s="15"/>
      <c r="B9" s="16"/>
      <c r="C9" s="17"/>
      <c r="D9" s="18"/>
      <c r="E9" s="19"/>
      <c r="F9" s="19"/>
      <c r="G9" s="20" t="s">
        <v>9</v>
      </c>
      <c r="H9" s="139" t="s">
        <v>10</v>
      </c>
      <c r="I9" s="139"/>
      <c r="J9" s="139"/>
      <c r="K9" s="139"/>
      <c r="L9" s="21"/>
      <c r="M9" s="140" t="s">
        <v>11</v>
      </c>
      <c r="N9" s="140"/>
      <c r="O9" s="140"/>
      <c r="P9" s="140"/>
      <c r="Q9" s="141"/>
    </row>
    <row r="10" spans="1:1025" s="5" customFormat="1" ht="12" x14ac:dyDescent="0.25">
      <c r="A10" s="22" t="s">
        <v>12</v>
      </c>
      <c r="B10" s="23" t="s">
        <v>13</v>
      </c>
      <c r="C10" s="24" t="s">
        <v>14</v>
      </c>
      <c r="D10" s="23" t="s">
        <v>15</v>
      </c>
      <c r="E10" s="25" t="s">
        <v>16</v>
      </c>
      <c r="F10" s="25" t="s">
        <v>17</v>
      </c>
      <c r="G10" s="25" t="s">
        <v>18</v>
      </c>
      <c r="H10" s="142" t="s">
        <v>19</v>
      </c>
      <c r="I10" s="142"/>
      <c r="J10" s="142"/>
      <c r="K10" s="142"/>
      <c r="L10" s="26" t="s">
        <v>20</v>
      </c>
      <c r="M10" s="143" t="s">
        <v>19</v>
      </c>
      <c r="N10" s="143"/>
      <c r="O10" s="143"/>
      <c r="P10" s="143"/>
      <c r="Q10" s="141"/>
    </row>
    <row r="11" spans="1:1025" s="5" customFormat="1" ht="12" x14ac:dyDescent="0.25">
      <c r="A11" s="22" t="s">
        <v>21</v>
      </c>
      <c r="B11" s="23" t="s">
        <v>22</v>
      </c>
      <c r="C11" s="24" t="s">
        <v>23</v>
      </c>
      <c r="D11" s="27"/>
      <c r="E11" s="28"/>
      <c r="F11" s="29" t="s">
        <v>24</v>
      </c>
      <c r="G11" s="29" t="s">
        <v>25</v>
      </c>
      <c r="H11" s="29" t="s">
        <v>26</v>
      </c>
      <c r="I11" s="25" t="s">
        <v>27</v>
      </c>
      <c r="J11" s="25" t="s">
        <v>28</v>
      </c>
      <c r="K11" s="25" t="s">
        <v>29</v>
      </c>
      <c r="L11" s="26" t="s">
        <v>30</v>
      </c>
      <c r="M11" s="29" t="s">
        <v>26</v>
      </c>
      <c r="N11" s="30" t="s">
        <v>27</v>
      </c>
      <c r="O11" s="30" t="s">
        <v>28</v>
      </c>
      <c r="P11" s="31" t="s">
        <v>29</v>
      </c>
      <c r="Q11" s="141"/>
    </row>
    <row r="12" spans="1:1025" s="5" customFormat="1" ht="12" x14ac:dyDescent="0.25">
      <c r="A12" s="32" t="s">
        <v>31</v>
      </c>
      <c r="B12" s="33" t="s">
        <v>32</v>
      </c>
      <c r="C12" s="34"/>
      <c r="D12" s="35"/>
      <c r="E12" s="36"/>
      <c r="F12" s="37" t="s">
        <v>33</v>
      </c>
      <c r="G12" s="38" t="s">
        <v>34</v>
      </c>
      <c r="H12" s="38" t="s">
        <v>35</v>
      </c>
      <c r="I12" s="39" t="s">
        <v>35</v>
      </c>
      <c r="J12" s="39" t="s">
        <v>35</v>
      </c>
      <c r="K12" s="39" t="s">
        <v>35</v>
      </c>
      <c r="L12" s="40" t="s">
        <v>33</v>
      </c>
      <c r="M12" s="38" t="s">
        <v>35</v>
      </c>
      <c r="N12" s="38" t="s">
        <v>35</v>
      </c>
      <c r="O12" s="38" t="s">
        <v>35</v>
      </c>
      <c r="P12" s="41" t="s">
        <v>35</v>
      </c>
      <c r="Q12" s="141"/>
    </row>
    <row r="13" spans="1:1025" s="5" customFormat="1" ht="12" x14ac:dyDescent="0.25">
      <c r="A13" s="42">
        <v>1</v>
      </c>
      <c r="B13" s="43">
        <v>2</v>
      </c>
      <c r="C13" s="43">
        <v>3</v>
      </c>
      <c r="D13" s="43">
        <v>4</v>
      </c>
      <c r="E13" s="44">
        <v>5</v>
      </c>
      <c r="F13" s="44">
        <v>6</v>
      </c>
      <c r="G13" s="44">
        <v>7</v>
      </c>
      <c r="H13" s="43" t="s">
        <v>36</v>
      </c>
      <c r="I13" s="45" t="s">
        <v>37</v>
      </c>
      <c r="J13" s="45" t="s">
        <v>38</v>
      </c>
      <c r="K13" s="45" t="s">
        <v>39</v>
      </c>
      <c r="L13" s="46" t="s">
        <v>40</v>
      </c>
      <c r="M13" s="43" t="s">
        <v>41</v>
      </c>
      <c r="N13" s="43" t="s">
        <v>42</v>
      </c>
      <c r="O13" s="43" t="s">
        <v>43</v>
      </c>
      <c r="P13" s="47" t="s">
        <v>44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</row>
    <row r="14" spans="1:1025" s="5" customFormat="1" ht="11.25" customHeight="1" x14ac:dyDescent="0.25">
      <c r="A14" s="48"/>
      <c r="B14" s="49" t="s">
        <v>45</v>
      </c>
      <c r="C14" s="50" t="s">
        <v>46</v>
      </c>
      <c r="D14" s="51"/>
      <c r="E14" s="51"/>
      <c r="F14" s="52"/>
      <c r="G14" s="51"/>
      <c r="H14" s="52"/>
      <c r="I14" s="51"/>
      <c r="J14" s="51"/>
      <c r="K14" s="53"/>
      <c r="L14" s="54"/>
      <c r="M14" s="51">
        <v>0</v>
      </c>
      <c r="N14" s="51"/>
      <c r="O14" s="51"/>
      <c r="P14" s="55"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</row>
    <row r="15" spans="1:1025" s="1" customFormat="1" ht="14.25" customHeight="1" x14ac:dyDescent="0.25">
      <c r="A15" s="56">
        <v>1</v>
      </c>
      <c r="B15" s="57" t="s">
        <v>13</v>
      </c>
      <c r="C15" s="58" t="s">
        <v>47</v>
      </c>
      <c r="D15" s="57" t="s">
        <v>48</v>
      </c>
      <c r="E15" s="59">
        <v>115.56</v>
      </c>
      <c r="F15" s="60"/>
      <c r="G15" s="59"/>
      <c r="H15" s="60"/>
      <c r="I15" s="59">
        <v>0</v>
      </c>
      <c r="J15" s="61"/>
      <c r="K15" s="62">
        <f t="shared" ref="K15:K37" si="0">H15+I15+J15</f>
        <v>0</v>
      </c>
      <c r="L15" s="63">
        <f t="shared" ref="L15:L37" si="1">ROUND(E15*F15,2)</f>
        <v>0</v>
      </c>
      <c r="M15" s="59">
        <f t="shared" ref="M15:M37" si="2">ROUND(E15*H15,2)</f>
        <v>0</v>
      </c>
      <c r="N15" s="59">
        <f>ROUND(E15*I15,2)</f>
        <v>0</v>
      </c>
      <c r="O15" s="59">
        <f t="shared" ref="O15:O37" si="3">ROUND(E15*J15,2)</f>
        <v>0</v>
      </c>
      <c r="P15" s="62">
        <f>SUM(M15:O15)</f>
        <v>0</v>
      </c>
      <c r="R15" s="64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</row>
    <row r="16" spans="1:1025" s="1" customFormat="1" ht="24" customHeight="1" x14ac:dyDescent="0.25">
      <c r="A16" s="56">
        <v>2</v>
      </c>
      <c r="B16" s="57" t="s">
        <v>13</v>
      </c>
      <c r="C16" s="58" t="s">
        <v>49</v>
      </c>
      <c r="D16" s="57" t="s">
        <v>48</v>
      </c>
      <c r="E16" s="59">
        <v>105.9</v>
      </c>
      <c r="F16" s="60"/>
      <c r="G16" s="59"/>
      <c r="H16" s="66"/>
      <c r="I16" s="59">
        <v>0</v>
      </c>
      <c r="J16" s="61"/>
      <c r="K16" s="62">
        <f t="shared" si="0"/>
        <v>0</v>
      </c>
      <c r="L16" s="63">
        <f t="shared" si="1"/>
        <v>0</v>
      </c>
      <c r="M16" s="59">
        <f t="shared" si="2"/>
        <v>0</v>
      </c>
      <c r="N16" s="59"/>
      <c r="O16" s="59">
        <f t="shared" si="3"/>
        <v>0</v>
      </c>
      <c r="P16" s="62">
        <f>SUM(M16:O16)</f>
        <v>0</v>
      </c>
      <c r="R16" s="64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</row>
    <row r="17" spans="1:18" s="65" customFormat="1" ht="23.85" customHeight="1" x14ac:dyDescent="0.25">
      <c r="A17" s="56">
        <v>3</v>
      </c>
      <c r="B17" s="57" t="s">
        <v>13</v>
      </c>
      <c r="C17" s="58" t="s">
        <v>50</v>
      </c>
      <c r="D17" s="57" t="s">
        <v>48</v>
      </c>
      <c r="E17" s="59">
        <v>46.95</v>
      </c>
      <c r="F17" s="60"/>
      <c r="G17" s="59"/>
      <c r="H17" s="66"/>
      <c r="I17" s="59">
        <v>0</v>
      </c>
      <c r="J17" s="61"/>
      <c r="K17" s="62">
        <f t="shared" si="0"/>
        <v>0</v>
      </c>
      <c r="L17" s="63">
        <f t="shared" si="1"/>
        <v>0</v>
      </c>
      <c r="M17" s="59">
        <f t="shared" si="2"/>
        <v>0</v>
      </c>
      <c r="N17" s="59">
        <f t="shared" ref="N17:N37" si="4">ROUND(E17*I17,2)</f>
        <v>0</v>
      </c>
      <c r="O17" s="59">
        <f t="shared" si="3"/>
        <v>0</v>
      </c>
      <c r="P17" s="62">
        <f>SUM(M17:O17)</f>
        <v>0</v>
      </c>
      <c r="Q17" s="1"/>
      <c r="R17" s="64"/>
    </row>
    <row r="18" spans="1:18" s="65" customFormat="1" ht="13.5" customHeight="1" x14ac:dyDescent="0.25">
      <c r="A18" s="56">
        <v>5</v>
      </c>
      <c r="B18" s="57" t="s">
        <v>13</v>
      </c>
      <c r="C18" s="67" t="s">
        <v>51</v>
      </c>
      <c r="D18" s="57" t="s">
        <v>52</v>
      </c>
      <c r="E18" s="59">
        <v>2.5099999999999998</v>
      </c>
      <c r="F18" s="60"/>
      <c r="G18" s="59"/>
      <c r="H18" s="60"/>
      <c r="I18" s="59"/>
      <c r="J18" s="61"/>
      <c r="K18" s="62">
        <f t="shared" si="0"/>
        <v>0</v>
      </c>
      <c r="L18" s="63">
        <f t="shared" si="1"/>
        <v>0</v>
      </c>
      <c r="M18" s="59">
        <f t="shared" si="2"/>
        <v>0</v>
      </c>
      <c r="N18" s="59">
        <f t="shared" si="4"/>
        <v>0</v>
      </c>
      <c r="O18" s="59">
        <f t="shared" si="3"/>
        <v>0</v>
      </c>
      <c r="P18" s="62">
        <f>SUM(M18:O18)</f>
        <v>0</v>
      </c>
      <c r="Q18" s="1"/>
      <c r="R18" s="64"/>
    </row>
    <row r="19" spans="1:18" s="65" customFormat="1" ht="13.5" customHeight="1" x14ac:dyDescent="0.25">
      <c r="A19" s="56"/>
      <c r="B19" s="57"/>
      <c r="C19" s="68" t="s">
        <v>53</v>
      </c>
      <c r="D19" s="57" t="s">
        <v>48</v>
      </c>
      <c r="E19" s="59">
        <v>10.06</v>
      </c>
      <c r="F19" s="60"/>
      <c r="G19" s="59"/>
      <c r="H19" s="60"/>
      <c r="I19" s="59"/>
      <c r="J19" s="61"/>
      <c r="K19" s="62">
        <f t="shared" si="0"/>
        <v>0</v>
      </c>
      <c r="L19" s="63">
        <f t="shared" si="1"/>
        <v>0</v>
      </c>
      <c r="M19" s="59">
        <f t="shared" si="2"/>
        <v>0</v>
      </c>
      <c r="N19" s="59">
        <f t="shared" si="4"/>
        <v>0</v>
      </c>
      <c r="O19" s="59">
        <f t="shared" si="3"/>
        <v>0</v>
      </c>
      <c r="P19" s="62">
        <f>SUM(M19:O19)</f>
        <v>0</v>
      </c>
      <c r="Q19" s="1"/>
      <c r="R19" s="64"/>
    </row>
    <row r="20" spans="1:18" s="65" customFormat="1" ht="13.5" customHeight="1" x14ac:dyDescent="0.25">
      <c r="A20" s="56"/>
      <c r="B20" s="57"/>
      <c r="C20" s="67" t="s">
        <v>54</v>
      </c>
      <c r="D20" s="57" t="s">
        <v>48</v>
      </c>
      <c r="E20" s="59">
        <v>11.93</v>
      </c>
      <c r="F20" s="60"/>
      <c r="G20" s="59"/>
      <c r="H20" s="60"/>
      <c r="I20" s="59"/>
      <c r="J20" s="61"/>
      <c r="K20" s="62">
        <f t="shared" si="0"/>
        <v>0</v>
      </c>
      <c r="L20" s="63">
        <f t="shared" si="1"/>
        <v>0</v>
      </c>
      <c r="M20" s="59">
        <f t="shared" si="2"/>
        <v>0</v>
      </c>
      <c r="N20" s="59">
        <f t="shared" si="4"/>
        <v>0</v>
      </c>
      <c r="O20" s="59">
        <f t="shared" si="3"/>
        <v>0</v>
      </c>
      <c r="P20" s="62"/>
      <c r="Q20" s="1"/>
      <c r="R20" s="64"/>
    </row>
    <row r="21" spans="1:18" s="65" customFormat="1" ht="13.5" customHeight="1" x14ac:dyDescent="0.25">
      <c r="A21" s="56"/>
      <c r="B21" s="57"/>
      <c r="C21" s="67" t="s">
        <v>55</v>
      </c>
      <c r="D21" s="57" t="s">
        <v>48</v>
      </c>
      <c r="E21" s="59">
        <v>152.85</v>
      </c>
      <c r="F21" s="60"/>
      <c r="G21" s="59"/>
      <c r="H21" s="60"/>
      <c r="I21" s="59"/>
      <c r="J21" s="61"/>
      <c r="K21" s="62">
        <f t="shared" si="0"/>
        <v>0</v>
      </c>
      <c r="L21" s="63">
        <f t="shared" si="1"/>
        <v>0</v>
      </c>
      <c r="M21" s="59">
        <f t="shared" si="2"/>
        <v>0</v>
      </c>
      <c r="N21" s="59">
        <f t="shared" si="4"/>
        <v>0</v>
      </c>
      <c r="O21" s="59">
        <f t="shared" si="3"/>
        <v>0</v>
      </c>
      <c r="P21" s="62">
        <f t="shared" ref="P21:P38" si="5">SUM(M21:O21)</f>
        <v>0</v>
      </c>
      <c r="Q21" s="1"/>
      <c r="R21" s="64"/>
    </row>
    <row r="22" spans="1:18" s="65" customFormat="1" ht="22.35" customHeight="1" x14ac:dyDescent="0.25">
      <c r="A22" s="56"/>
      <c r="B22" s="57"/>
      <c r="C22" s="58" t="s">
        <v>56</v>
      </c>
      <c r="D22" s="57" t="s">
        <v>57</v>
      </c>
      <c r="E22" s="59">
        <v>51.8</v>
      </c>
      <c r="F22" s="60"/>
      <c r="G22" s="59"/>
      <c r="H22" s="60"/>
      <c r="I22" s="59"/>
      <c r="J22" s="61"/>
      <c r="K22" s="62">
        <f t="shared" si="0"/>
        <v>0</v>
      </c>
      <c r="L22" s="63">
        <f t="shared" si="1"/>
        <v>0</v>
      </c>
      <c r="M22" s="59">
        <f t="shared" si="2"/>
        <v>0</v>
      </c>
      <c r="N22" s="59">
        <f t="shared" si="4"/>
        <v>0</v>
      </c>
      <c r="O22" s="59">
        <f t="shared" si="3"/>
        <v>0</v>
      </c>
      <c r="P22" s="62">
        <f t="shared" si="5"/>
        <v>0</v>
      </c>
      <c r="Q22" s="1"/>
      <c r="R22" s="64"/>
    </row>
    <row r="23" spans="1:18" s="65" customFormat="1" ht="23.1" customHeight="1" x14ac:dyDescent="0.25">
      <c r="A23" s="56"/>
      <c r="B23" s="57"/>
      <c r="C23" s="58" t="s">
        <v>58</v>
      </c>
      <c r="D23" s="57" t="s">
        <v>48</v>
      </c>
      <c r="E23" s="59">
        <v>105.9</v>
      </c>
      <c r="F23" s="60"/>
      <c r="G23" s="59"/>
      <c r="H23" s="60"/>
      <c r="I23" s="59"/>
      <c r="J23" s="61"/>
      <c r="K23" s="62">
        <f t="shared" si="0"/>
        <v>0</v>
      </c>
      <c r="L23" s="63">
        <f t="shared" si="1"/>
        <v>0</v>
      </c>
      <c r="M23" s="59">
        <f t="shared" si="2"/>
        <v>0</v>
      </c>
      <c r="N23" s="59">
        <f t="shared" si="4"/>
        <v>0</v>
      </c>
      <c r="O23" s="59">
        <f t="shared" si="3"/>
        <v>0</v>
      </c>
      <c r="P23" s="62">
        <f t="shared" si="5"/>
        <v>0</v>
      </c>
      <c r="Q23" s="1"/>
      <c r="R23" s="64"/>
    </row>
    <row r="24" spans="1:18" s="65" customFormat="1" ht="24.6" customHeight="1" x14ac:dyDescent="0.25">
      <c r="A24" s="56"/>
      <c r="B24" s="57"/>
      <c r="C24" s="58" t="s">
        <v>59</v>
      </c>
      <c r="D24" s="57" t="s">
        <v>48</v>
      </c>
      <c r="E24" s="59">
        <v>40.24</v>
      </c>
      <c r="F24" s="60"/>
      <c r="G24" s="59"/>
      <c r="H24" s="60"/>
      <c r="I24" s="59"/>
      <c r="J24" s="61"/>
      <c r="K24" s="62">
        <f t="shared" si="0"/>
        <v>0</v>
      </c>
      <c r="L24" s="63">
        <f t="shared" si="1"/>
        <v>0</v>
      </c>
      <c r="M24" s="59">
        <f t="shared" si="2"/>
        <v>0</v>
      </c>
      <c r="N24" s="59">
        <f t="shared" si="4"/>
        <v>0</v>
      </c>
      <c r="O24" s="59">
        <f t="shared" si="3"/>
        <v>0</v>
      </c>
      <c r="P24" s="62">
        <f t="shared" si="5"/>
        <v>0</v>
      </c>
      <c r="Q24" s="1"/>
      <c r="R24" s="64"/>
    </row>
    <row r="25" spans="1:18" s="65" customFormat="1" ht="13.5" customHeight="1" x14ac:dyDescent="0.25">
      <c r="A25" s="56"/>
      <c r="B25" s="57"/>
      <c r="C25" s="67" t="s">
        <v>55</v>
      </c>
      <c r="D25" s="57" t="s">
        <v>48</v>
      </c>
      <c r="E25" s="59">
        <v>152.85</v>
      </c>
      <c r="F25" s="60"/>
      <c r="G25" s="59"/>
      <c r="H25" s="60"/>
      <c r="I25" s="59"/>
      <c r="J25" s="61"/>
      <c r="K25" s="62">
        <f t="shared" si="0"/>
        <v>0</v>
      </c>
      <c r="L25" s="63">
        <f t="shared" si="1"/>
        <v>0</v>
      </c>
      <c r="M25" s="59">
        <f t="shared" si="2"/>
        <v>0</v>
      </c>
      <c r="N25" s="59">
        <f t="shared" si="4"/>
        <v>0</v>
      </c>
      <c r="O25" s="59">
        <f t="shared" si="3"/>
        <v>0</v>
      </c>
      <c r="P25" s="62">
        <f t="shared" si="5"/>
        <v>0</v>
      </c>
      <c r="Q25" s="1"/>
      <c r="R25" s="64"/>
    </row>
    <row r="26" spans="1:18" s="65" customFormat="1" ht="13.5" customHeight="1" x14ac:dyDescent="0.25">
      <c r="A26" s="56"/>
      <c r="B26" s="57"/>
      <c r="C26" s="67" t="s">
        <v>60</v>
      </c>
      <c r="D26" s="57" t="s">
        <v>48</v>
      </c>
      <c r="E26" s="59">
        <v>105.9</v>
      </c>
      <c r="F26" s="60"/>
      <c r="G26" s="59"/>
      <c r="H26" s="60"/>
      <c r="I26" s="59"/>
      <c r="J26" s="61"/>
      <c r="K26" s="62">
        <f t="shared" si="0"/>
        <v>0</v>
      </c>
      <c r="L26" s="63">
        <f t="shared" si="1"/>
        <v>0</v>
      </c>
      <c r="M26" s="59">
        <f t="shared" si="2"/>
        <v>0</v>
      </c>
      <c r="N26" s="59">
        <f t="shared" si="4"/>
        <v>0</v>
      </c>
      <c r="O26" s="59">
        <f t="shared" si="3"/>
        <v>0</v>
      </c>
      <c r="P26" s="62">
        <f t="shared" si="5"/>
        <v>0</v>
      </c>
      <c r="Q26" s="1"/>
      <c r="R26" s="64"/>
    </row>
    <row r="27" spans="1:18" s="65" customFormat="1" ht="13.5" customHeight="1" x14ac:dyDescent="0.25">
      <c r="A27" s="56"/>
      <c r="B27" s="57"/>
      <c r="C27" s="67" t="s">
        <v>61</v>
      </c>
      <c r="D27" s="57" t="s">
        <v>48</v>
      </c>
      <c r="E27" s="59">
        <v>40.24</v>
      </c>
      <c r="F27" s="60"/>
      <c r="G27" s="59"/>
      <c r="H27" s="60"/>
      <c r="I27" s="59"/>
      <c r="J27" s="61"/>
      <c r="K27" s="62">
        <f t="shared" si="0"/>
        <v>0</v>
      </c>
      <c r="L27" s="63">
        <f t="shared" si="1"/>
        <v>0</v>
      </c>
      <c r="M27" s="59">
        <f t="shared" si="2"/>
        <v>0</v>
      </c>
      <c r="N27" s="59">
        <f t="shared" si="4"/>
        <v>0</v>
      </c>
      <c r="O27" s="59">
        <f t="shared" si="3"/>
        <v>0</v>
      </c>
      <c r="P27" s="62">
        <f t="shared" si="5"/>
        <v>0</v>
      </c>
      <c r="Q27" s="1"/>
      <c r="R27" s="64"/>
    </row>
    <row r="28" spans="1:18" s="65" customFormat="1" ht="23.1" customHeight="1" x14ac:dyDescent="0.25">
      <c r="A28" s="56"/>
      <c r="B28" s="57"/>
      <c r="C28" s="58" t="s">
        <v>62</v>
      </c>
      <c r="D28" s="57" t="s">
        <v>48</v>
      </c>
      <c r="E28" s="59">
        <v>3.44</v>
      </c>
      <c r="F28" s="60"/>
      <c r="G28" s="59"/>
      <c r="H28" s="60"/>
      <c r="I28" s="59"/>
      <c r="J28" s="61"/>
      <c r="K28" s="62">
        <f t="shared" si="0"/>
        <v>0</v>
      </c>
      <c r="L28" s="63">
        <f t="shared" si="1"/>
        <v>0</v>
      </c>
      <c r="M28" s="59">
        <f t="shared" si="2"/>
        <v>0</v>
      </c>
      <c r="N28" s="59">
        <f t="shared" si="4"/>
        <v>0</v>
      </c>
      <c r="O28" s="59">
        <f t="shared" si="3"/>
        <v>0</v>
      </c>
      <c r="P28" s="62">
        <f t="shared" si="5"/>
        <v>0</v>
      </c>
      <c r="Q28" s="1"/>
      <c r="R28" s="64"/>
    </row>
    <row r="29" spans="1:18" s="65" customFormat="1" ht="32.549999999999997" customHeight="1" x14ac:dyDescent="0.25">
      <c r="A29" s="56"/>
      <c r="B29" s="57"/>
      <c r="C29" s="58" t="s">
        <v>63</v>
      </c>
      <c r="D29" s="57" t="s">
        <v>48</v>
      </c>
      <c r="E29" s="59">
        <v>3.44</v>
      </c>
      <c r="F29" s="60"/>
      <c r="G29" s="59"/>
      <c r="H29" s="60"/>
      <c r="I29" s="59"/>
      <c r="J29" s="61"/>
      <c r="K29" s="62">
        <f t="shared" si="0"/>
        <v>0</v>
      </c>
      <c r="L29" s="63">
        <f t="shared" si="1"/>
        <v>0</v>
      </c>
      <c r="M29" s="59">
        <f t="shared" si="2"/>
        <v>0</v>
      </c>
      <c r="N29" s="59">
        <f t="shared" si="4"/>
        <v>0</v>
      </c>
      <c r="O29" s="59">
        <f t="shared" si="3"/>
        <v>0</v>
      </c>
      <c r="P29" s="62">
        <f t="shared" si="5"/>
        <v>0</v>
      </c>
      <c r="Q29" s="1"/>
      <c r="R29" s="64"/>
    </row>
    <row r="30" spans="1:18" s="65" customFormat="1" ht="13.5" customHeight="1" x14ac:dyDescent="0.25">
      <c r="A30" s="56"/>
      <c r="B30" s="57"/>
      <c r="C30" s="67" t="s">
        <v>64</v>
      </c>
      <c r="D30" s="57" t="s">
        <v>57</v>
      </c>
      <c r="E30" s="59">
        <v>8.5</v>
      </c>
      <c r="F30" s="60"/>
      <c r="G30" s="59"/>
      <c r="H30" s="60"/>
      <c r="I30" s="59"/>
      <c r="J30" s="61"/>
      <c r="K30" s="62">
        <f t="shared" si="0"/>
        <v>0</v>
      </c>
      <c r="L30" s="63">
        <f t="shared" si="1"/>
        <v>0</v>
      </c>
      <c r="M30" s="59">
        <f t="shared" si="2"/>
        <v>0</v>
      </c>
      <c r="N30" s="59">
        <f t="shared" si="4"/>
        <v>0</v>
      </c>
      <c r="O30" s="59">
        <f t="shared" si="3"/>
        <v>0</v>
      </c>
      <c r="P30" s="62">
        <f t="shared" si="5"/>
        <v>0</v>
      </c>
      <c r="Q30" s="1"/>
      <c r="R30" s="64"/>
    </row>
    <row r="31" spans="1:18" s="65" customFormat="1" ht="13.5" customHeight="1" x14ac:dyDescent="0.25">
      <c r="A31" s="56"/>
      <c r="B31" s="57"/>
      <c r="C31" s="67" t="s">
        <v>65</v>
      </c>
      <c r="D31" s="57" t="s">
        <v>48</v>
      </c>
      <c r="E31" s="59">
        <v>2.31</v>
      </c>
      <c r="F31" s="60"/>
      <c r="G31" s="59"/>
      <c r="H31" s="60"/>
      <c r="I31" s="59"/>
      <c r="J31" s="61"/>
      <c r="K31" s="62">
        <f t="shared" si="0"/>
        <v>0</v>
      </c>
      <c r="L31" s="63">
        <f t="shared" si="1"/>
        <v>0</v>
      </c>
      <c r="M31" s="59">
        <f t="shared" si="2"/>
        <v>0</v>
      </c>
      <c r="N31" s="59">
        <f t="shared" si="4"/>
        <v>0</v>
      </c>
      <c r="O31" s="59">
        <f t="shared" si="3"/>
        <v>0</v>
      </c>
      <c r="P31" s="62">
        <f t="shared" si="5"/>
        <v>0</v>
      </c>
      <c r="Q31" s="1"/>
      <c r="R31" s="64"/>
    </row>
    <row r="32" spans="1:18" s="65" customFormat="1" ht="13.5" customHeight="1" x14ac:dyDescent="0.25">
      <c r="A32" s="56"/>
      <c r="B32" s="57"/>
      <c r="C32" s="67" t="s">
        <v>66</v>
      </c>
      <c r="D32" s="57" t="s">
        <v>48</v>
      </c>
      <c r="E32" s="59">
        <v>2.31</v>
      </c>
      <c r="F32" s="60"/>
      <c r="G32" s="59"/>
      <c r="H32" s="60"/>
      <c r="I32" s="59"/>
      <c r="J32" s="61"/>
      <c r="K32" s="62">
        <f t="shared" si="0"/>
        <v>0</v>
      </c>
      <c r="L32" s="63">
        <f t="shared" si="1"/>
        <v>0</v>
      </c>
      <c r="M32" s="59">
        <f t="shared" si="2"/>
        <v>0</v>
      </c>
      <c r="N32" s="59">
        <f t="shared" si="4"/>
        <v>0</v>
      </c>
      <c r="O32" s="59">
        <f t="shared" si="3"/>
        <v>0</v>
      </c>
      <c r="P32" s="62">
        <f t="shared" si="5"/>
        <v>0</v>
      </c>
      <c r="Q32" s="1"/>
      <c r="R32" s="64"/>
    </row>
    <row r="33" spans="1:1025" s="65" customFormat="1" ht="22.35" customHeight="1" x14ac:dyDescent="0.25">
      <c r="A33" s="56"/>
      <c r="B33" s="57"/>
      <c r="C33" s="58" t="s">
        <v>67</v>
      </c>
      <c r="D33" s="57" t="s">
        <v>48</v>
      </c>
      <c r="E33" s="59">
        <v>2.31</v>
      </c>
      <c r="F33" s="60"/>
      <c r="G33" s="59"/>
      <c r="H33" s="60"/>
      <c r="I33" s="59"/>
      <c r="J33" s="61"/>
      <c r="K33" s="62">
        <f t="shared" si="0"/>
        <v>0</v>
      </c>
      <c r="L33" s="63">
        <f t="shared" si="1"/>
        <v>0</v>
      </c>
      <c r="M33" s="59">
        <f t="shared" si="2"/>
        <v>0</v>
      </c>
      <c r="N33" s="59">
        <f t="shared" si="4"/>
        <v>0</v>
      </c>
      <c r="O33" s="59">
        <f t="shared" si="3"/>
        <v>0</v>
      </c>
      <c r="P33" s="62">
        <f t="shared" si="5"/>
        <v>0</v>
      </c>
      <c r="Q33" s="1"/>
      <c r="R33" s="64"/>
    </row>
    <row r="34" spans="1:1025" s="65" customFormat="1" ht="13.5" customHeight="1" x14ac:dyDescent="0.25">
      <c r="A34" s="56"/>
      <c r="B34" s="57"/>
      <c r="C34" s="67" t="s">
        <v>68</v>
      </c>
      <c r="D34" s="57" t="s">
        <v>48</v>
      </c>
      <c r="E34" s="59">
        <v>2.31</v>
      </c>
      <c r="F34" s="60"/>
      <c r="G34" s="59"/>
      <c r="H34" s="60"/>
      <c r="I34" s="59"/>
      <c r="J34" s="61"/>
      <c r="K34" s="62">
        <f t="shared" si="0"/>
        <v>0</v>
      </c>
      <c r="L34" s="63">
        <f t="shared" si="1"/>
        <v>0</v>
      </c>
      <c r="M34" s="59">
        <f t="shared" si="2"/>
        <v>0</v>
      </c>
      <c r="N34" s="59">
        <f t="shared" si="4"/>
        <v>0</v>
      </c>
      <c r="O34" s="59">
        <f t="shared" si="3"/>
        <v>0</v>
      </c>
      <c r="P34" s="62">
        <f t="shared" si="5"/>
        <v>0</v>
      </c>
      <c r="Q34" s="1"/>
      <c r="R34" s="64"/>
    </row>
    <row r="35" spans="1:1025" s="65" customFormat="1" ht="13.5" customHeight="1" x14ac:dyDescent="0.25">
      <c r="A35" s="56"/>
      <c r="B35" s="57"/>
      <c r="C35" s="67" t="s">
        <v>69</v>
      </c>
      <c r="D35" s="57" t="s">
        <v>52</v>
      </c>
      <c r="E35" s="59">
        <v>2.5099999999999998</v>
      </c>
      <c r="F35" s="60"/>
      <c r="G35" s="59"/>
      <c r="H35" s="59"/>
      <c r="I35" s="59"/>
      <c r="J35" s="61"/>
      <c r="K35" s="62">
        <f t="shared" si="0"/>
        <v>0</v>
      </c>
      <c r="L35" s="63">
        <f t="shared" si="1"/>
        <v>0</v>
      </c>
      <c r="M35" s="59">
        <f t="shared" si="2"/>
        <v>0</v>
      </c>
      <c r="N35" s="59">
        <f t="shared" si="4"/>
        <v>0</v>
      </c>
      <c r="O35" s="59">
        <f t="shared" si="3"/>
        <v>0</v>
      </c>
      <c r="P35" s="62">
        <f t="shared" si="5"/>
        <v>0</v>
      </c>
      <c r="Q35" s="1"/>
      <c r="R35" s="64"/>
    </row>
    <row r="36" spans="1:1025" s="65" customFormat="1" ht="13.5" customHeight="1" x14ac:dyDescent="0.25">
      <c r="A36" s="56"/>
      <c r="B36" s="57"/>
      <c r="C36" s="67" t="s">
        <v>70</v>
      </c>
      <c r="D36" s="57" t="s">
        <v>48</v>
      </c>
      <c r="E36" s="59">
        <v>8.3800000000000008</v>
      </c>
      <c r="F36" s="60"/>
      <c r="G36" s="59"/>
      <c r="H36" s="60"/>
      <c r="I36" s="59"/>
      <c r="J36" s="61"/>
      <c r="K36" s="62">
        <f t="shared" si="0"/>
        <v>0</v>
      </c>
      <c r="L36" s="63">
        <f t="shared" si="1"/>
        <v>0</v>
      </c>
      <c r="M36" s="59">
        <f t="shared" si="2"/>
        <v>0</v>
      </c>
      <c r="N36" s="59">
        <f t="shared" si="4"/>
        <v>0</v>
      </c>
      <c r="O36" s="59">
        <f t="shared" si="3"/>
        <v>0</v>
      </c>
      <c r="P36" s="62">
        <f t="shared" si="5"/>
        <v>0</v>
      </c>
      <c r="Q36" s="1"/>
      <c r="R36" s="64"/>
    </row>
    <row r="37" spans="1:1025" s="65" customFormat="1" ht="12" customHeight="1" x14ac:dyDescent="0.25">
      <c r="A37" s="56">
        <v>6</v>
      </c>
      <c r="B37" s="57" t="s">
        <v>13</v>
      </c>
      <c r="C37" s="68"/>
      <c r="D37" s="59"/>
      <c r="E37" s="57"/>
      <c r="F37" s="60"/>
      <c r="G37" s="59"/>
      <c r="H37" s="60"/>
      <c r="I37" s="59"/>
      <c r="J37" s="61"/>
      <c r="K37" s="69">
        <f t="shared" si="0"/>
        <v>0</v>
      </c>
      <c r="L37" s="63">
        <f t="shared" si="1"/>
        <v>0</v>
      </c>
      <c r="M37" s="59">
        <f t="shared" si="2"/>
        <v>0</v>
      </c>
      <c r="N37" s="59">
        <f t="shared" si="4"/>
        <v>0</v>
      </c>
      <c r="O37" s="59">
        <f t="shared" si="3"/>
        <v>0</v>
      </c>
      <c r="P37" s="62">
        <f t="shared" si="5"/>
        <v>0</v>
      </c>
      <c r="Q37" s="1"/>
      <c r="R37" s="1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  <c r="AMK37" s="5"/>
    </row>
    <row r="38" spans="1:1025" s="65" customFormat="1" ht="12" customHeight="1" x14ac:dyDescent="0.25">
      <c r="A38" s="56"/>
      <c r="B38" s="70"/>
      <c r="C38" s="71"/>
      <c r="D38" s="72"/>
      <c r="E38" s="72"/>
      <c r="F38" s="73"/>
      <c r="G38" s="73"/>
      <c r="H38" s="73"/>
      <c r="I38" s="73"/>
      <c r="J38" s="74"/>
      <c r="K38" s="75" t="s">
        <v>71</v>
      </c>
      <c r="L38" s="76">
        <f>SUM(L14:L37)</f>
        <v>0</v>
      </c>
      <c r="M38" s="77">
        <f>SUM(M14:M37)</f>
        <v>0</v>
      </c>
      <c r="N38" s="77">
        <f>SUM(N14:N37)</f>
        <v>0</v>
      </c>
      <c r="O38" s="77">
        <f>SUM(O14:O37)</f>
        <v>0</v>
      </c>
      <c r="P38" s="78">
        <f t="shared" si="5"/>
        <v>0</v>
      </c>
      <c r="Q38" s="1"/>
      <c r="R38" s="1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  <c r="AMJ38" s="5"/>
      <c r="AMK38" s="5"/>
    </row>
    <row r="39" spans="1:1025" s="5" customFormat="1" ht="12" x14ac:dyDescent="0.25">
      <c r="A39" s="79"/>
      <c r="B39" s="80"/>
      <c r="C39" s="81"/>
      <c r="D39" s="80"/>
      <c r="E39" s="82"/>
      <c r="F39" s="82"/>
      <c r="G39" s="82"/>
      <c r="H39" s="80"/>
      <c r="I39" s="80"/>
      <c r="J39" s="81" t="s">
        <v>72</v>
      </c>
      <c r="K39" s="80"/>
      <c r="L39" s="83">
        <f>SUM(L14:L38)/2</f>
        <v>0</v>
      </c>
      <c r="M39" s="84">
        <f>SUM(M14:M38)/2</f>
        <v>0</v>
      </c>
      <c r="N39" s="84">
        <f>SUM(N14:N38)/2</f>
        <v>0</v>
      </c>
      <c r="O39" s="84">
        <f>SUM(O14:O38)/2</f>
        <v>0</v>
      </c>
      <c r="P39" s="85">
        <f>SUM(P14:P38)/2</f>
        <v>0</v>
      </c>
      <c r="Q39" s="86">
        <f>P39</f>
        <v>0</v>
      </c>
      <c r="R39" s="86"/>
    </row>
    <row r="40" spans="1:1025" s="5" customFormat="1" ht="12" x14ac:dyDescent="0.25">
      <c r="A40" s="87"/>
      <c r="B40" s="88"/>
      <c r="C40" s="89"/>
      <c r="D40" s="88"/>
      <c r="E40" s="90"/>
      <c r="F40" s="90"/>
      <c r="G40" s="90"/>
      <c r="H40" s="88"/>
      <c r="I40" s="89" t="s">
        <v>73</v>
      </c>
      <c r="J40" s="91" t="s">
        <v>74</v>
      </c>
      <c r="K40" s="88" t="s">
        <v>35</v>
      </c>
      <c r="L40" s="92"/>
      <c r="M40" s="93"/>
      <c r="N40" s="94" t="e">
        <f>ROUND(N39*J40,2)</f>
        <v>#VALUE!</v>
      </c>
      <c r="O40" s="94"/>
      <c r="P40" s="95" t="e">
        <f>N40+O40</f>
        <v>#VALUE!</v>
      </c>
      <c r="Q40" s="86" t="e">
        <f>P40</f>
        <v>#VALUE!</v>
      </c>
    </row>
    <row r="41" spans="1:1025" s="5" customFormat="1" ht="12" x14ac:dyDescent="0.25">
      <c r="A41" s="96"/>
      <c r="B41" s="97"/>
      <c r="C41" s="98"/>
      <c r="D41" s="97"/>
      <c r="E41" s="99"/>
      <c r="F41" s="99"/>
      <c r="G41" s="100"/>
      <c r="H41" s="97"/>
      <c r="I41" s="97"/>
      <c r="J41" s="98" t="s">
        <v>72</v>
      </c>
      <c r="K41" s="97" t="s">
        <v>35</v>
      </c>
      <c r="L41" s="134" t="e">
        <f>P39+P40</f>
        <v>#VALUE!</v>
      </c>
      <c r="M41" s="134"/>
      <c r="N41" s="134"/>
      <c r="O41" s="134"/>
      <c r="P41" s="134"/>
      <c r="Q41" s="86" t="e">
        <f>L41</f>
        <v>#VALUE!</v>
      </c>
    </row>
    <row r="42" spans="1:1025" s="5" customFormat="1" ht="12" x14ac:dyDescent="0.25">
      <c r="A42" s="101"/>
      <c r="B42" s="102"/>
      <c r="C42" s="103"/>
      <c r="D42" s="102"/>
      <c r="E42" s="104"/>
      <c r="F42" s="104"/>
      <c r="G42" s="100"/>
      <c r="H42" s="102"/>
      <c r="I42" s="103" t="s">
        <v>75</v>
      </c>
      <c r="J42" s="105" t="s">
        <v>74</v>
      </c>
      <c r="K42" s="102" t="s">
        <v>35</v>
      </c>
      <c r="L42" s="135" t="e">
        <f>ROUND(J42*L41,2)</f>
        <v>#VALUE!</v>
      </c>
      <c r="M42" s="135"/>
      <c r="N42" s="135"/>
      <c r="O42" s="135"/>
      <c r="P42" s="135"/>
      <c r="Q42" s="86" t="e">
        <f>L42</f>
        <v>#VALUE!</v>
      </c>
    </row>
    <row r="43" spans="1:1025" s="5" customFormat="1" ht="12" x14ac:dyDescent="0.25">
      <c r="A43" s="106"/>
      <c r="B43" s="107"/>
      <c r="C43" s="108"/>
      <c r="D43" s="107"/>
      <c r="E43" s="109"/>
      <c r="F43" s="109"/>
      <c r="G43" s="110"/>
      <c r="H43" s="107"/>
      <c r="I43" s="108" t="s">
        <v>76</v>
      </c>
      <c r="J43" s="111" t="s">
        <v>74</v>
      </c>
      <c r="K43" s="107" t="s">
        <v>35</v>
      </c>
      <c r="L43" s="136" t="e">
        <f>ROUND(J43*L41,2)</f>
        <v>#VALUE!</v>
      </c>
      <c r="M43" s="136"/>
      <c r="N43" s="136"/>
      <c r="O43" s="136"/>
      <c r="P43" s="136"/>
      <c r="Q43" s="86" t="e">
        <f>L43</f>
        <v>#VALUE!</v>
      </c>
    </row>
    <row r="44" spans="1:1025" s="5" customFormat="1" ht="12" x14ac:dyDescent="0.25">
      <c r="A44" s="112"/>
      <c r="B44" s="113"/>
      <c r="C44" s="114"/>
      <c r="D44" s="113"/>
      <c r="E44" s="100"/>
      <c r="F44" s="100"/>
      <c r="G44" s="99"/>
      <c r="H44" s="113"/>
      <c r="I44" s="114" t="s">
        <v>77</v>
      </c>
      <c r="J44" s="115">
        <v>0.2409</v>
      </c>
      <c r="K44" s="113" t="s">
        <v>35</v>
      </c>
      <c r="L44" s="137" t="e">
        <f>ROUND(J44*L41,2)</f>
        <v>#VALUE!</v>
      </c>
      <c r="M44" s="137"/>
      <c r="N44" s="137"/>
      <c r="O44" s="137"/>
      <c r="P44" s="137"/>
      <c r="Q44" s="86"/>
    </row>
    <row r="45" spans="1:1025" s="5" customFormat="1" ht="12" x14ac:dyDescent="0.25">
      <c r="A45" s="96"/>
      <c r="B45" s="97"/>
      <c r="C45" s="98"/>
      <c r="D45" s="97"/>
      <c r="E45" s="99"/>
      <c r="F45" s="99"/>
      <c r="G45" s="116"/>
      <c r="H45" s="97"/>
      <c r="I45" s="97"/>
      <c r="J45" s="98" t="s">
        <v>78</v>
      </c>
      <c r="K45" s="97" t="s">
        <v>35</v>
      </c>
      <c r="L45" s="138" t="e">
        <f>L41+L42+L43</f>
        <v>#VALUE!</v>
      </c>
      <c r="M45" s="138"/>
      <c r="N45" s="138"/>
      <c r="O45" s="138"/>
      <c r="P45" s="138"/>
      <c r="Q45" s="86" t="e">
        <f>L45</f>
        <v>#VALUE!</v>
      </c>
    </row>
    <row r="46" spans="1:1025" s="5" customFormat="1" ht="12" x14ac:dyDescent="0.25">
      <c r="A46" s="101"/>
      <c r="B46" s="102"/>
      <c r="C46" s="103"/>
      <c r="D46" s="102"/>
      <c r="E46" s="104"/>
      <c r="F46" s="104"/>
      <c r="G46" s="100"/>
      <c r="H46" s="102"/>
      <c r="I46" s="102"/>
      <c r="J46" s="103" t="s">
        <v>79</v>
      </c>
      <c r="K46" s="102" t="s">
        <v>35</v>
      </c>
      <c r="L46" s="130" t="e">
        <f>ROUND(0.21*L45,2)</f>
        <v>#VALUE!</v>
      </c>
      <c r="M46" s="130"/>
      <c r="N46" s="130"/>
      <c r="O46" s="130"/>
      <c r="P46" s="130"/>
      <c r="Q46" s="86" t="e">
        <f>L46</f>
        <v>#VALUE!</v>
      </c>
    </row>
    <row r="47" spans="1:1025" s="5" customFormat="1" ht="12" x14ac:dyDescent="0.25">
      <c r="A47" s="117"/>
      <c r="B47" s="118"/>
      <c r="C47" s="119"/>
      <c r="D47" s="118"/>
      <c r="E47" s="110"/>
      <c r="F47" s="110"/>
      <c r="G47" s="120"/>
      <c r="H47" s="118"/>
      <c r="I47" s="118"/>
      <c r="J47" s="119" t="s">
        <v>80</v>
      </c>
      <c r="K47" s="118" t="s">
        <v>35</v>
      </c>
      <c r="L47" s="131" t="e">
        <f>L45+L46</f>
        <v>#VALUE!</v>
      </c>
      <c r="M47" s="131"/>
      <c r="N47" s="131"/>
      <c r="O47" s="131"/>
      <c r="P47" s="131"/>
      <c r="Q47" s="86" t="e">
        <f>L47</f>
        <v>#VALUE!</v>
      </c>
      <c r="R47" s="86"/>
    </row>
    <row r="48" spans="1:1025" s="5" customFormat="1" ht="12" x14ac:dyDescent="0.25">
      <c r="A48" s="121"/>
      <c r="B48" s="122" t="s">
        <v>81</v>
      </c>
      <c r="C48" s="123"/>
      <c r="D48" s="124"/>
      <c r="E48" s="124"/>
      <c r="F48" s="125"/>
      <c r="G48" s="126"/>
      <c r="H48" s="121"/>
      <c r="I48" s="125"/>
      <c r="J48" s="124"/>
      <c r="K48" s="124"/>
      <c r="L48" s="125"/>
      <c r="M48" s="126"/>
      <c r="N48" s="121"/>
      <c r="O48" s="121"/>
      <c r="P48" s="127"/>
    </row>
    <row r="49" spans="1:1025" s="5" customFormat="1" ht="12" x14ac:dyDescent="0.25">
      <c r="A49" s="121"/>
      <c r="B49" s="1"/>
      <c r="C49" s="123"/>
      <c r="D49" s="124"/>
      <c r="E49" s="124"/>
      <c r="F49" s="125"/>
      <c r="G49" s="126"/>
      <c r="H49" s="121"/>
      <c r="I49" s="125"/>
      <c r="J49" s="124"/>
      <c r="K49" s="124"/>
      <c r="L49" s="125"/>
      <c r="M49" s="126"/>
      <c r="N49" s="121"/>
      <c r="O49" s="121"/>
      <c r="P49" s="127"/>
    </row>
    <row r="50" spans="1:1025" s="5" customFormat="1" ht="12" x14ac:dyDescent="0.25">
      <c r="B50" s="125"/>
      <c r="C50" s="122" t="s">
        <v>82</v>
      </c>
      <c r="D50" s="124"/>
      <c r="E50" s="124"/>
      <c r="F50" s="125"/>
      <c r="G50" s="126"/>
      <c r="H50" s="121"/>
      <c r="I50" s="125"/>
      <c r="J50" s="124"/>
      <c r="K50" s="124"/>
      <c r="L50" s="125"/>
      <c r="M50" s="126"/>
      <c r="N50" s="121"/>
      <c r="O50" s="121"/>
      <c r="P50" s="127"/>
    </row>
    <row r="51" spans="1:1025" s="5" customFormat="1" x14ac:dyDescent="0.25">
      <c r="B51" s="128"/>
      <c r="C51" s="129"/>
      <c r="D51" s="124"/>
      <c r="E51" s="124"/>
      <c r="F51" s="125"/>
      <c r="G51" s="2"/>
      <c r="H51" s="121"/>
      <c r="I51" s="125"/>
      <c r="J51" s="124"/>
      <c r="K51" s="124"/>
      <c r="L51" s="125"/>
      <c r="M51" s="126"/>
      <c r="N51" s="121"/>
      <c r="O51" s="121"/>
      <c r="P51" s="127"/>
    </row>
    <row r="52" spans="1:1025" s="5" customFormat="1" ht="12.75" customHeight="1" x14ac:dyDescent="0.25">
      <c r="A52" s="2"/>
      <c r="B52" s="3"/>
      <c r="C52" s="132"/>
      <c r="D52" s="132"/>
      <c r="E52" s="13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</row>
    <row r="53" spans="1:1025" s="5" customFormat="1" x14ac:dyDescent="0.25">
      <c r="A53" s="2"/>
      <c r="B53" s="3"/>
      <c r="C53" s="132"/>
      <c r="D53" s="132"/>
      <c r="E53" s="13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</row>
    <row r="54" spans="1:1025" x14ac:dyDescent="0.25">
      <c r="C54" s="132"/>
      <c r="D54" s="132"/>
      <c r="E54" s="132"/>
    </row>
    <row r="55" spans="1:1025" x14ac:dyDescent="0.25">
      <c r="C55" s="132"/>
      <c r="D55" s="132"/>
      <c r="E55" s="132"/>
    </row>
    <row r="56" spans="1:1025" x14ac:dyDescent="0.25">
      <c r="C56" s="132"/>
      <c r="D56" s="132"/>
      <c r="E56" s="132"/>
    </row>
    <row r="57" spans="1:1025" x14ac:dyDescent="0.25">
      <c r="B57" s="2"/>
    </row>
    <row r="58" spans="1:1025" x14ac:dyDescent="0.25">
      <c r="B58" s="2"/>
    </row>
    <row r="59" spans="1:1025" s="2" customFormat="1" x14ac:dyDescent="0.25"/>
    <row r="60" spans="1:1025" s="2" customFormat="1" x14ac:dyDescent="0.25"/>
    <row r="61" spans="1:1025" s="2" customFormat="1" x14ac:dyDescent="0.25"/>
    <row r="62" spans="1:1025" s="2" customFormat="1" x14ac:dyDescent="0.25"/>
    <row r="63" spans="1:1025" s="2" customFormat="1" x14ac:dyDescent="0.25"/>
    <row r="64" spans="1:1025" s="2" customFormat="1" x14ac:dyDescent="0.25"/>
    <row r="65" spans="2:2" s="2" customFormat="1" x14ac:dyDescent="0.25">
      <c r="B65" s="3"/>
    </row>
    <row r="66" spans="2:2" s="2" customFormat="1" x14ac:dyDescent="0.25">
      <c r="B66" s="3"/>
    </row>
    <row r="76" spans="2:2" x14ac:dyDescent="0.25">
      <c r="B76" s="2"/>
    </row>
    <row r="77" spans="2:2" x14ac:dyDescent="0.25">
      <c r="B77" s="2"/>
    </row>
    <row r="78" spans="2:2" s="2" customFormat="1" x14ac:dyDescent="0.25"/>
    <row r="79" spans="2:2" s="2" customFormat="1" x14ac:dyDescent="0.25"/>
    <row r="80" spans="2:2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pans="2:2" s="2" customFormat="1" x14ac:dyDescent="0.25"/>
    <row r="162" spans="2:2" s="2" customFormat="1" x14ac:dyDescent="0.25"/>
    <row r="163" spans="2:2" s="2" customFormat="1" x14ac:dyDescent="0.25"/>
    <row r="164" spans="2:2" s="2" customFormat="1" x14ac:dyDescent="0.25"/>
    <row r="165" spans="2:2" s="2" customFormat="1" x14ac:dyDescent="0.25"/>
    <row r="166" spans="2:2" s="2" customFormat="1" x14ac:dyDescent="0.25"/>
    <row r="167" spans="2:2" s="2" customFormat="1" x14ac:dyDescent="0.25">
      <c r="B167" s="3"/>
    </row>
    <row r="168" spans="2:2" s="2" customFormat="1" x14ac:dyDescent="0.25">
      <c r="B168" s="3"/>
    </row>
  </sheetData>
  <mergeCells count="19">
    <mergeCell ref="Q9:Q12"/>
    <mergeCell ref="H10:K10"/>
    <mergeCell ref="M10:P10"/>
    <mergeCell ref="C2:N2"/>
    <mergeCell ref="L6:M6"/>
    <mergeCell ref="L7:M7"/>
    <mergeCell ref="L8:M8"/>
    <mergeCell ref="N8:P8"/>
    <mergeCell ref="L46:P46"/>
    <mergeCell ref="L47:P47"/>
    <mergeCell ref="C52:E56"/>
    <mergeCell ref="J1:P1"/>
    <mergeCell ref="L41:P41"/>
    <mergeCell ref="L42:P42"/>
    <mergeCell ref="L43:P43"/>
    <mergeCell ref="L44:P44"/>
    <mergeCell ref="L45:P45"/>
    <mergeCell ref="H9:K9"/>
    <mergeCell ref="M9:P9"/>
  </mergeCells>
  <pageMargins left="0.32986111111111099" right="0.19027777777777799" top="0.62916666666666698" bottom="0.50972222222222197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Fasāde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Imants</dc:creator>
  <dc:description/>
  <cp:lastModifiedBy>Alise Līva Mažeika</cp:lastModifiedBy>
  <cp:revision>11</cp:revision>
  <cp:lastPrinted>2020-11-04T20:15:54Z</cp:lastPrinted>
  <dcterms:created xsi:type="dcterms:W3CDTF">2010-06-29T19:35:22Z</dcterms:created>
  <dcterms:modified xsi:type="dcterms:W3CDTF">2023-07-19T11:12:07Z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